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angjinze/Documents/GitHub/ailoha-macmini/ycps-docs/public/attachments/agency/"/>
    </mc:Choice>
  </mc:AlternateContent>
  <xr:revisionPtr revIDLastSave="0" documentId="13_ncr:1_{FDE01BBD-7461-2B45-B26D-AA3E51C7347D}" xr6:coauthVersionLast="47" xr6:coauthVersionMax="47" xr10:uidLastSave="{00000000-0000-0000-0000-000000000000}"/>
  <bookViews>
    <workbookView xWindow="0" yWindow="860" windowWidth="34200" windowHeight="19740" xr2:uid="{47AFCEB0-DCEB-8647-BB4E-460F7D0CF6C9}"/>
  </bookViews>
  <sheets>
    <sheet name="计费表" sheetId="2" r:id="rId1"/>
    <sheet name="业务联系单（公司对中心）" sheetId="3" r:id="rId2"/>
    <sheet name="资料移交清单" sheetId="4" r:id="rId3"/>
    <sheet name="现场勘察记录表" sheetId="5" r:id="rId4"/>
    <sheet name="现场勘察记录表（内容补充页）" sheetId="6" r:id="rId5"/>
  </sheets>
  <definedNames>
    <definedName name="_xlnm.Print_Area" localSheetId="0">计费表!$A$1:$Q$37</definedName>
    <definedName name="_xlnm.Print_Area" localSheetId="1">'业务联系单（公司对中心）'!$A$1:$F$26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2" l="1"/>
  <c r="N29" i="2"/>
  <c r="N25" i="2"/>
  <c r="N24" i="2"/>
  <c r="N23" i="2"/>
  <c r="N22" i="2"/>
  <c r="N21" i="2"/>
  <c r="Q21" i="2" s="1"/>
  <c r="N28" i="2"/>
  <c r="N27" i="2"/>
  <c r="N26" i="2"/>
  <c r="N16" i="2"/>
  <c r="Q16" i="2" s="1"/>
  <c r="Q32" i="2"/>
  <c r="Q31" i="2"/>
  <c r="N31" i="2"/>
  <c r="N11" i="2"/>
  <c r="Q11" i="2" s="1"/>
  <c r="Q26" i="2" l="1"/>
  <c r="N17" i="2"/>
  <c r="Q17" i="2" s="1"/>
  <c r="N18" i="2"/>
  <c r="N12" i="2"/>
  <c r="N13" i="2" s="1"/>
  <c r="N14" i="2" s="1"/>
  <c r="N15" i="2" s="1"/>
  <c r="Q28" i="2" l="1"/>
  <c r="Q27" i="2"/>
  <c r="N19" i="2"/>
  <c r="N20" i="2" s="1"/>
  <c r="Q12" i="2"/>
  <c r="Q23" i="2"/>
  <c r="Q22" i="2"/>
  <c r="Q18" i="2"/>
  <c r="Q24" i="2" l="1"/>
  <c r="Q25" i="2"/>
  <c r="Q19" i="2"/>
  <c r="Q13" i="2"/>
  <c r="Q14" i="2"/>
  <c r="Q20" i="2" l="1"/>
  <c r="Q15" i="2"/>
  <c r="M33" i="2" l="1"/>
  <c r="M34" i="2" s="1"/>
</calcChain>
</file>

<file path=xl/sharedStrings.xml><?xml version="1.0" encoding="utf-8"?>
<sst xmlns="http://schemas.openxmlformats.org/spreadsheetml/2006/main" count="162" uniqueCount="137">
  <si>
    <t>类型</t>
    <phoneticPr fontId="1" type="noConversion"/>
  </si>
  <si>
    <t>备注</t>
    <phoneticPr fontId="1" type="noConversion"/>
  </si>
  <si>
    <t>1000万以上</t>
    <phoneticPr fontId="1" type="noConversion"/>
  </si>
  <si>
    <t>12元/吨</t>
    <phoneticPr fontId="1" type="noConversion"/>
  </si>
  <si>
    <t>2023-2025年度源城区政府投资项目委托审核服务费计算表</t>
    <phoneticPr fontId="1" type="noConversion"/>
  </si>
  <si>
    <t>项目编号：</t>
    <phoneticPr fontId="1" type="noConversion"/>
  </si>
  <si>
    <t>日期：</t>
    <phoneticPr fontId="1" type="noConversion"/>
  </si>
  <si>
    <t>中介机构名称（盖章）</t>
    <phoneticPr fontId="1" type="noConversion"/>
  </si>
  <si>
    <t>项目名称</t>
    <phoneticPr fontId="1" type="noConversion"/>
  </si>
  <si>
    <t>项目类型</t>
    <phoneticPr fontId="1" type="noConversion"/>
  </si>
  <si>
    <t>计算费率</t>
    <phoneticPr fontId="1" type="noConversion"/>
  </si>
  <si>
    <t>计算数</t>
    <phoneticPr fontId="1" type="noConversion"/>
  </si>
  <si>
    <t>金额（元）</t>
    <phoneticPr fontId="1" type="noConversion"/>
  </si>
  <si>
    <t>1.概算（</t>
    <phoneticPr fontId="1" type="noConversion"/>
  </si>
  <si>
    <t>）2.预算（</t>
    <phoneticPr fontId="1" type="noConversion"/>
  </si>
  <si>
    <t>）</t>
    <phoneticPr fontId="1" type="noConversion"/>
  </si>
  <si>
    <t>① 按实际工程量结算（</t>
    <phoneticPr fontId="1" type="noConversion"/>
  </si>
  <si>
    <t>√</t>
    <phoneticPr fontId="1" type="noConversion"/>
  </si>
  <si>
    <t>概
算
评
审</t>
    <phoneticPr fontId="1" type="noConversion"/>
  </si>
  <si>
    <t>审定总造价</t>
    <phoneticPr fontId="1" type="noConversion"/>
  </si>
  <si>
    <t>按审定的
概算造价
（不含预备费）</t>
    <phoneticPr fontId="1" type="noConversion"/>
  </si>
  <si>
    <t>其中：预备费/暂列金额</t>
    <phoneticPr fontId="1" type="noConversion"/>
  </si>
  <si>
    <t>100万～500万（含100万及500万）</t>
    <phoneticPr fontId="1" type="noConversion"/>
  </si>
  <si>
    <t>500万～1000万（含1000万）</t>
    <phoneticPr fontId="1" type="noConversion"/>
  </si>
  <si>
    <t>1000～5000万（含5000万）</t>
    <phoneticPr fontId="1" type="noConversion"/>
  </si>
  <si>
    <t>基数（元）</t>
    <phoneticPr fontId="1" type="noConversion"/>
  </si>
  <si>
    <t>送审造价（元）</t>
    <phoneticPr fontId="1" type="noConversion"/>
  </si>
  <si>
    <t>审定
造价
（元）</t>
    <phoneticPr fontId="1" type="noConversion"/>
  </si>
  <si>
    <t>5000～1亿（含1亿）</t>
    <phoneticPr fontId="1" type="noConversion"/>
  </si>
  <si>
    <t>1亿以上</t>
    <phoneticPr fontId="1" type="noConversion"/>
  </si>
  <si>
    <t>预
算
评
审</t>
    <phoneticPr fontId="1" type="noConversion"/>
  </si>
  <si>
    <t>按审定的
预算造价
（不含暂列金）</t>
    <phoneticPr fontId="1" type="noConversion"/>
  </si>
  <si>
    <t>结
算
评
审</t>
    <phoneticPr fontId="1" type="noConversion"/>
  </si>
  <si>
    <t>500万以下（含5000万）</t>
    <phoneticPr fontId="1" type="noConversion"/>
  </si>
  <si>
    <t>500～1000万（含1000万）</t>
    <phoneticPr fontId="1" type="noConversion"/>
  </si>
  <si>
    <t>合同价包干项目</t>
    <phoneticPr fontId="1" type="noConversion"/>
  </si>
  <si>
    <t>100万以下的零星工程项目审核付费实行包干制</t>
    <phoneticPr fontId="1" type="noConversion"/>
  </si>
  <si>
    <t>合计</t>
    <phoneticPr fontId="1" type="noConversion"/>
  </si>
  <si>
    <t>实际应付费用</t>
    <phoneticPr fontId="1" type="noConversion"/>
  </si>
  <si>
    <t>基本收费
计算表</t>
    <phoneticPr fontId="1" type="noConversion"/>
  </si>
  <si>
    <t>钢筋及预埋件审核（按钢筋清单工程量）</t>
    <phoneticPr fontId="1" type="noConversion"/>
  </si>
  <si>
    <t>主任意见：</t>
    <phoneticPr fontId="1" type="noConversion"/>
  </si>
  <si>
    <t>专管员意见：</t>
    <phoneticPr fontId="1" type="noConversion"/>
  </si>
  <si>
    <t>* 请输入委托书上的项目编号和制表日期</t>
    <phoneticPr fontId="1" type="noConversion"/>
  </si>
  <si>
    <t>* 请输入公司全称并加盖公章</t>
    <phoneticPr fontId="1" type="noConversion"/>
  </si>
  <si>
    <t>* 请输入委托书上的项目名称</t>
    <phoneticPr fontId="1" type="noConversion"/>
  </si>
  <si>
    <t>* 请输入送审造价</t>
    <phoneticPr fontId="1" type="noConversion"/>
  </si>
  <si>
    <t>* 请输入审定总造价</t>
    <phoneticPr fontId="1" type="noConversion"/>
  </si>
  <si>
    <t xml:space="preserve">    |
    |
    |
    |
    |
    |
    |
    |
    |
    |
    |
    |
    |
    |
    |
    |
    |
    自
    动
    计
    算
    |
    |
    |
    |
    |
    |
    |
    |
    |
    |
    |
    |
    |
    |
    |
    |
    |</t>
    <phoneticPr fontId="1" type="noConversion"/>
  </si>
  <si>
    <t>* 请输入钢筋清单工程量（单位：t）仅限100万元以上工程项目</t>
    <phoneticPr fontId="1" type="noConversion"/>
  </si>
  <si>
    <t>* 自动合计</t>
    <phoneticPr fontId="1" type="noConversion"/>
  </si>
  <si>
    <t>1. 结算项目以每宗审定造价的5‰为最高计费封顶价；
2. 货物类、服务类等采购项目根据项目复杂程度按工程类对应计费标准的50%-80%计取；
3. 同时编制项目概算和预算的，预算编制费按90%计取。</t>
    <phoneticPr fontId="1" type="noConversion"/>
  </si>
  <si>
    <t xml:space="preserve"> 1. 50万（含）以下的项目每宗按2000元计取
 2. 50万～100万（含）以下的项目每宗按3000元计取</t>
    <phoneticPr fontId="1" type="noConversion"/>
  </si>
  <si>
    <t xml:space="preserve"> 2. 变更部分按实际工程量结算项目计算取费</t>
    <phoneticPr fontId="1" type="noConversion"/>
  </si>
  <si>
    <t xml:space="preserve"> 1. 合同价内按每宗3000元计取基本费用</t>
    <phoneticPr fontId="1" type="noConversion"/>
  </si>
  <si>
    <t>委托评审业务联系单</t>
  </si>
  <si>
    <t>项目名称</t>
  </si>
  <si>
    <t>联系单序号</t>
  </si>
  <si>
    <t>项目编号</t>
  </si>
  <si>
    <t>联系人</t>
  </si>
  <si>
    <t>联系人电话</t>
  </si>
  <si>
    <t xml:space="preserve">联系事项： </t>
  </si>
  <si>
    <t>河源市源城区财政投资评审中心：</t>
    <phoneticPr fontId="1" type="noConversion"/>
  </si>
  <si>
    <t xml:space="preserve">    根据河源市源城区政府投资项目工程造价中介服务采购合同，我司在对送审项目评审过程中，有部分事项需你中心配合解决（详见下表），请及时函复为盼。</t>
    <phoneticPr fontId="1" type="noConversion"/>
  </si>
  <si>
    <t>2. 管道回填大样中，管顶500mm以上是填土还是填石屑？（图纸大样为回填石屑）</t>
    <phoneticPr fontId="1" type="noConversion"/>
  </si>
  <si>
    <t>1. 新建道路的基层做法是碎石垫层还是水泥碎石？（送审图纸为5%水泥碎石、送审预算为级配碎石垫层）</t>
    <phoneticPr fontId="1" type="noConversion"/>
  </si>
  <si>
    <t xml:space="preserve">（公司盖章）
2023 年  月  日
</t>
    <phoneticPr fontId="1" type="noConversion"/>
  </si>
  <si>
    <t>委托评审资料移交清单</t>
  </si>
  <si>
    <t>河源市源城区财政投资评审中心：</t>
  </si>
  <si>
    <t>送审金额（元）</t>
  </si>
  <si>
    <t>移交人</t>
  </si>
  <si>
    <t>资料清单：</t>
  </si>
  <si>
    <t>以上资料经核实无误，同意接收。</t>
  </si>
  <si>
    <t>签收人</t>
  </si>
  <si>
    <t>签收时间</t>
  </si>
  <si>
    <t>说明：</t>
  </si>
  <si>
    <t>审定金额（元）</t>
    <phoneticPr fontId="1" type="noConversion"/>
  </si>
  <si>
    <t>　　委托我司进行的项目评审工作已完成，现将相关资料（详见下表）移交你中心，请签收。</t>
    <phoneticPr fontId="1" type="noConversion"/>
  </si>
  <si>
    <t>1. 本表除签名外必须电脑打印；</t>
    <phoneticPr fontId="1" type="noConversion"/>
  </si>
  <si>
    <t>2. 列表中有的资料在其后[ ]中打“√”，没有的打“×”；</t>
    <phoneticPr fontId="1" type="noConversion"/>
  </si>
  <si>
    <t>3. 本表一式二份，评审中心及中介公司各执一份。</t>
    <phoneticPr fontId="1" type="noConversion"/>
  </si>
  <si>
    <r>
      <t>建筑</t>
    </r>
    <r>
      <rPr>
        <u/>
        <sz val="10"/>
        <rFont val="宋体"/>
        <family val="3"/>
        <charset val="134"/>
      </rPr>
      <t xml:space="preserve"> 1 </t>
    </r>
    <r>
      <rPr>
        <sz val="10"/>
        <rFont val="宋体"/>
        <family val="3"/>
        <charset val="134"/>
      </rPr>
      <t>份[ √ ]，结构</t>
    </r>
    <r>
      <rPr>
        <u/>
        <sz val="10"/>
        <rFont val="宋体"/>
        <family val="3"/>
        <charset val="134"/>
      </rPr>
      <t xml:space="preserve"> 1 </t>
    </r>
    <r>
      <rPr>
        <sz val="10"/>
        <rFont val="宋体"/>
        <family val="3"/>
        <charset val="134"/>
      </rPr>
      <t>份[ √ ]，电气</t>
    </r>
    <r>
      <rPr>
        <u/>
        <sz val="10"/>
        <rFont val="宋体"/>
        <family val="3"/>
        <charset val="134"/>
      </rPr>
      <t xml:space="preserve"> 1 </t>
    </r>
    <r>
      <rPr>
        <sz val="10"/>
        <rFont val="宋体"/>
        <family val="3"/>
        <charset val="134"/>
      </rPr>
      <t>份[ √ ]，弱电</t>
    </r>
    <r>
      <rPr>
        <u/>
        <sz val="10"/>
        <rFont val="宋体"/>
        <family val="3"/>
        <charset val="134"/>
      </rPr>
      <t xml:space="preserve"> 1 </t>
    </r>
    <r>
      <rPr>
        <sz val="10"/>
        <rFont val="宋体"/>
        <family val="3"/>
        <charset val="134"/>
      </rPr>
      <t>份[ √ ]，给排水</t>
    </r>
    <r>
      <rPr>
        <u/>
        <sz val="10"/>
        <rFont val="宋体"/>
        <family val="3"/>
        <charset val="134"/>
      </rPr>
      <t xml:space="preserve"> 1 </t>
    </r>
    <r>
      <rPr>
        <sz val="10"/>
        <rFont val="宋体"/>
        <family val="3"/>
        <charset val="134"/>
      </rPr>
      <t>份[ √ ]，空调</t>
    </r>
    <r>
      <rPr>
        <u/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份[  ]，消防</t>
    </r>
    <r>
      <rPr>
        <u/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份[  ]，防雷</t>
    </r>
    <r>
      <rPr>
        <u/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份[  ]，市政</t>
    </r>
    <r>
      <rPr>
        <u/>
        <sz val="10"/>
        <rFont val="宋体"/>
        <family val="3"/>
        <charset val="134"/>
      </rPr>
      <t xml:space="preserve"> 1 </t>
    </r>
    <r>
      <rPr>
        <sz val="10"/>
        <rFont val="宋体"/>
        <family val="3"/>
        <charset val="134"/>
      </rPr>
      <t>份[ √ ]，园林绿化</t>
    </r>
    <r>
      <rPr>
        <u/>
        <sz val="10"/>
        <rFont val="宋体"/>
        <family val="3"/>
        <charset val="134"/>
      </rPr>
      <t xml:space="preserve"> 1 </t>
    </r>
    <r>
      <rPr>
        <sz val="10"/>
        <rFont val="宋体"/>
        <family val="3"/>
        <charset val="134"/>
      </rPr>
      <t>份[ √ ]，水利</t>
    </r>
    <r>
      <rPr>
        <u/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份[  ]
（其它：</t>
    </r>
    <r>
      <rPr>
        <u/>
        <sz val="10"/>
        <rFont val="宋体"/>
        <family val="3"/>
        <charset val="134"/>
      </rPr>
      <t xml:space="preserve">                                                                      </t>
    </r>
    <r>
      <rPr>
        <sz val="10"/>
        <rFont val="宋体"/>
        <family val="3"/>
        <charset val="134"/>
      </rPr>
      <t>）</t>
    </r>
    <phoneticPr fontId="1" type="noConversion"/>
  </si>
  <si>
    <t>送审工程概/预算书纸质版[ √ ] 电子版[ √ ] 送审工程量计算表纸质版[  ] 电子版[ √ ]</t>
    <phoneticPr fontId="1" type="noConversion"/>
  </si>
  <si>
    <r>
      <t>（说明：</t>
    </r>
    <r>
      <rPr>
        <u/>
        <sz val="10"/>
        <rFont val="宋体"/>
        <family val="3"/>
        <charset val="134"/>
      </rPr>
      <t xml:space="preserve">                                                                      </t>
    </r>
    <r>
      <rPr>
        <sz val="10"/>
        <rFont val="宋体"/>
        <family val="3"/>
        <charset val="134"/>
      </rPr>
      <t>)</t>
    </r>
    <phoneticPr fontId="1" type="noConversion"/>
  </si>
  <si>
    <t xml:space="preserve">立项批复文件[ √ ] </t>
    <phoneticPr fontId="1" type="noConversion"/>
  </si>
  <si>
    <t>地质勘察资料[ × ]</t>
    <phoneticPr fontId="1" type="noConversion"/>
  </si>
  <si>
    <t>1.</t>
    <phoneticPr fontId="1" type="noConversion"/>
  </si>
  <si>
    <t>2.</t>
    <phoneticPr fontId="1" type="noConversion"/>
  </si>
  <si>
    <t>3.</t>
    <phoneticPr fontId="1" type="noConversion"/>
  </si>
  <si>
    <t>4.</t>
    <phoneticPr fontId="1" type="noConversion"/>
  </si>
  <si>
    <t>5.</t>
    <phoneticPr fontId="1" type="noConversion"/>
  </si>
  <si>
    <r>
      <t>审核报告及预算书一式</t>
    </r>
    <r>
      <rPr>
        <u/>
        <sz val="10"/>
        <rFont val="宋体"/>
        <family val="3"/>
        <charset val="134"/>
      </rPr>
      <t xml:space="preserve"> 5 </t>
    </r>
    <r>
      <rPr>
        <sz val="10"/>
        <rFont val="宋体"/>
        <family val="3"/>
        <charset val="134"/>
      </rPr>
      <t>份[ √ ] 电子版[ √ ]</t>
    </r>
    <phoneticPr fontId="1" type="noConversion"/>
  </si>
  <si>
    <t>6.</t>
    <phoneticPr fontId="1" type="noConversion"/>
  </si>
  <si>
    <t>工程量计算表：纸质版[  ] 电子版[ √ ]</t>
    <phoneticPr fontId="1" type="noConversion"/>
  </si>
  <si>
    <t>7.</t>
    <phoneticPr fontId="1" type="noConversion"/>
  </si>
  <si>
    <t>8.</t>
    <phoneticPr fontId="1" type="noConversion"/>
  </si>
  <si>
    <t>9.</t>
    <phoneticPr fontId="1" type="noConversion"/>
  </si>
  <si>
    <t>10.</t>
    <phoneticPr fontId="1" type="noConversion"/>
  </si>
  <si>
    <t>其它资料</t>
    <phoneticPr fontId="1" type="noConversion"/>
  </si>
  <si>
    <r>
      <t>现场照片</t>
    </r>
    <r>
      <rPr>
        <u/>
        <sz val="10"/>
        <rFont val="宋体"/>
        <family val="3"/>
        <charset val="134"/>
      </rPr>
      <t xml:space="preserve"> 3 </t>
    </r>
    <r>
      <rPr>
        <sz val="10"/>
        <rFont val="宋体"/>
        <family val="3"/>
        <charset val="134"/>
      </rPr>
      <t>张[ √ ]</t>
    </r>
    <phoneticPr fontId="1" type="noConversion"/>
  </si>
  <si>
    <r>
      <t>现场勘察记录</t>
    </r>
    <r>
      <rPr>
        <u/>
        <sz val="10"/>
        <rFont val="宋体"/>
        <family val="3"/>
        <charset val="134"/>
      </rPr>
      <t xml:space="preserve"> 2 </t>
    </r>
    <r>
      <rPr>
        <sz val="10"/>
        <rFont val="宋体"/>
        <family val="3"/>
        <charset val="134"/>
      </rPr>
      <t>页[ √ ]</t>
    </r>
    <phoneticPr fontId="1" type="noConversion"/>
  </si>
  <si>
    <r>
      <t>业务联系单</t>
    </r>
    <r>
      <rPr>
        <u/>
        <sz val="10"/>
        <rFont val="宋体"/>
        <family val="3"/>
        <charset val="134"/>
      </rPr>
      <t xml:space="preserve"> 2 </t>
    </r>
    <r>
      <rPr>
        <sz val="10"/>
        <rFont val="宋体"/>
        <family val="3"/>
        <charset val="134"/>
      </rPr>
      <t>份（编号：</t>
    </r>
    <r>
      <rPr>
        <u/>
        <sz val="10"/>
        <rFont val="宋体"/>
        <family val="3"/>
        <charset val="134"/>
      </rPr>
      <t xml:space="preserve">  Y-2023-23-L01、Y-2023-23-L02        </t>
    </r>
    <r>
      <rPr>
        <sz val="10"/>
        <rFont val="宋体"/>
        <family val="3"/>
        <charset val="134"/>
      </rPr>
      <t>）[ √ ]</t>
    </r>
    <phoneticPr fontId="1" type="noConversion"/>
  </si>
  <si>
    <t>建设单位</t>
  </si>
  <si>
    <t>工程性质</t>
  </si>
  <si>
    <t>二、主要情况：</t>
  </si>
  <si>
    <t>源城区政府投资项目审核现场勘察记录表</t>
    <phoneticPr fontId="1" type="noConversion"/>
  </si>
  <si>
    <t>第1页共（  ）页</t>
    <phoneticPr fontId="1" type="noConversion"/>
  </si>
  <si>
    <t>勘察时间：</t>
    <phoneticPr fontId="1" type="noConversion"/>
  </si>
  <si>
    <t>审核中介</t>
    <phoneticPr fontId="1" type="noConversion"/>
  </si>
  <si>
    <t>新建[    ]  改建[    ]  扩建[    ]  装修[    ]  修缮[    ]  其它[    ]</t>
    <phoneticPr fontId="1" type="noConversion"/>
  </si>
  <si>
    <t>　　若不具备审核条件，拟作如下处理：退件[    ]  补件[    ]  若补充资料，需补充如下资料：</t>
    <phoneticPr fontId="1" type="noConversion"/>
  </si>
  <si>
    <t>说明：</t>
    <phoneticPr fontId="1" type="noConversion"/>
  </si>
  <si>
    <t>3. 其它：</t>
    <phoneticPr fontId="1" type="noConversion"/>
  </si>
  <si>
    <t>一、结论：是否具备审核条件? 是[    ]  否[    ]</t>
    <phoneticPr fontId="1" type="noConversion"/>
  </si>
  <si>
    <t>1. 图纸标识地形与现场是否相符？  是[    ]  否[    ]  大致相符[    ]</t>
    <phoneticPr fontId="1" type="noConversion"/>
  </si>
  <si>
    <t>2. 现场测量数据与图纸标识数据是否相符？  是[    ]  否[    ]  大致相符[    ]</t>
    <phoneticPr fontId="1" type="noConversion"/>
  </si>
  <si>
    <r>
      <t>第</t>
    </r>
    <r>
      <rPr>
        <u/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页共（  ）页</t>
    </r>
    <phoneticPr fontId="1" type="noConversion"/>
  </si>
  <si>
    <t>签名</t>
    <phoneticPr fontId="1" type="noConversion"/>
  </si>
  <si>
    <t>其
他
单
位</t>
    <phoneticPr fontId="1" type="noConversion"/>
  </si>
  <si>
    <t>评审中心（签名）：</t>
    <phoneticPr fontId="1" type="noConversion"/>
  </si>
  <si>
    <t>审核中介（签名）：</t>
    <phoneticPr fontId="1" type="noConversion"/>
  </si>
  <si>
    <t>建设单位（签名）：</t>
    <phoneticPr fontId="1" type="noConversion"/>
  </si>
  <si>
    <r>
      <t>* 采购项目请手动输入——根据项目复杂程度按工程类对应计费标准的50%-80%计取
（为便于财务对数，该数值将</t>
    </r>
    <r>
      <rPr>
        <b/>
        <sz val="12"/>
        <color theme="1"/>
        <rFont val="宋体"/>
        <family val="3"/>
        <charset val="134"/>
      </rPr>
      <t>舍掉小数</t>
    </r>
    <r>
      <rPr>
        <sz val="12"/>
        <color theme="1"/>
        <rFont val="宋体"/>
        <family val="3"/>
        <charset val="134"/>
      </rPr>
      <t>取整数元）</t>
    </r>
    <phoneticPr fontId="1" type="noConversion"/>
  </si>
  <si>
    <t>初步设计报告图集/施工设计图（含电子版），其中：</t>
    <phoneticPr fontId="1" type="noConversion"/>
  </si>
  <si>
    <t>）3.变更（</t>
    <phoneticPr fontId="1" type="noConversion"/>
  </si>
  <si>
    <t>）4.结算（</t>
    <phoneticPr fontId="1" type="noConversion"/>
  </si>
  <si>
    <t>5.其他（　）</t>
    <phoneticPr fontId="1" type="noConversion"/>
  </si>
  <si>
    <t>* 请输入概算中的预备费金额或预算中的暂列金额（该部分金额不纳入计费范围），变更预算无须输入</t>
    <phoneticPr fontId="1" type="noConversion"/>
  </si>
  <si>
    <t>按实际工程量结算项目</t>
    <phoneticPr fontId="1" type="noConversion"/>
  </si>
  <si>
    <t xml:space="preserve">  自动计费版 v1.0.5</t>
    <phoneticPr fontId="1" type="noConversion"/>
  </si>
  <si>
    <r>
      <t xml:space="preserve">副主任意见：
</t>
    </r>
    <r>
      <rPr>
        <sz val="2"/>
        <color theme="1"/>
        <rFont val="宋体"/>
        <family val="3"/>
        <charset val="134"/>
      </rPr>
      <t>240826</t>
    </r>
    <phoneticPr fontId="1" type="noConversion"/>
  </si>
  <si>
    <t xml:space="preserve"> 1.基本收费：
按审定的结算造价</t>
    <phoneticPr fontId="1" type="noConversion"/>
  </si>
  <si>
    <t xml:space="preserve"> 2.效益收费：
|审定金额-送审金额|</t>
    <phoneticPr fontId="1" type="noConversion"/>
  </si>
  <si>
    <t>② 合同价包干项目　（</t>
    <phoneticPr fontId="1" type="noConversion"/>
  </si>
  <si>
    <t>* 请在「概算」「预算」「变更」「结算」旁的可编辑空格处输入「√」符号，并删除另外两个空格的所有内容（包括空格，否则影响自动计费功能）</t>
    <phoneticPr fontId="1" type="noConversion"/>
  </si>
  <si>
    <t>* 按实结算项目（需要重新核算全部工程量）的效益收费，须勾选本表「项目类型」—「结算」旁的「①按实际工程量结算」</t>
    <phoneticPr fontId="1" type="noConversion"/>
  </si>
  <si>
    <t>* 合同价包干项目结算审核，须勾选本表「项目类型」—「结算」旁的「②合同价包干项目」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</si>
</sst>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#,##0.00_ "/>
    <numFmt numFmtId="178" formatCode="0.000%"/>
    <numFmt numFmtId="179" formatCode="0.00_ "/>
    <numFmt numFmtId="180" formatCode="#,##0&quot;.00&quot;"/>
  </numFmts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24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楷体_GB2312"/>
      <family val="3"/>
      <charset val="134"/>
    </font>
    <font>
      <b/>
      <sz val="14"/>
      <name val="宋体"/>
      <family val="3"/>
      <charset val="134"/>
    </font>
    <font>
      <u/>
      <sz val="10"/>
      <name val="宋体"/>
      <family val="3"/>
      <charset val="134"/>
    </font>
    <font>
      <sz val="20"/>
      <name val="宋体"/>
      <family val="3"/>
      <charset val="134"/>
    </font>
    <font>
      <u/>
      <sz val="12"/>
      <name val="宋体"/>
      <family val="3"/>
      <charset val="134"/>
    </font>
    <font>
      <sz val="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42">
    <xf numFmtId="0" fontId="0" fillId="0" borderId="0" xfId="0">
      <alignment vertical="center"/>
    </xf>
    <xf numFmtId="176" fontId="2" fillId="0" borderId="0" xfId="0" applyNumberFormat="1" applyFont="1" applyAlignment="1" applyProtection="1">
      <alignment horizontal="left" vertical="center" wrapText="1"/>
      <protection locked="0"/>
    </xf>
    <xf numFmtId="177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1">
      <alignment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0" borderId="3" xfId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vertical="top"/>
    </xf>
    <xf numFmtId="179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top"/>
    </xf>
    <xf numFmtId="0" fontId="7" fillId="0" borderId="6" xfId="1" applyFont="1" applyBorder="1" applyAlignment="1">
      <alignment vertical="top"/>
    </xf>
    <xf numFmtId="0" fontId="7" fillId="0" borderId="5" xfId="1" applyFont="1" applyBorder="1" applyAlignment="1">
      <alignment vertical="top"/>
    </xf>
    <xf numFmtId="0" fontId="7" fillId="0" borderId="3" xfId="1" applyFont="1" applyBorder="1" applyAlignment="1">
      <alignment vertical="top"/>
    </xf>
    <xf numFmtId="0" fontId="7" fillId="0" borderId="4" xfId="1" applyFont="1" applyBorder="1" applyAlignment="1">
      <alignment vertical="top"/>
    </xf>
    <xf numFmtId="0" fontId="7" fillId="0" borderId="0" xfId="1" applyFont="1" applyAlignment="1">
      <alignment vertical="top"/>
    </xf>
    <xf numFmtId="49" fontId="7" fillId="0" borderId="5" xfId="1" applyNumberFormat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top"/>
    </xf>
    <xf numFmtId="0" fontId="7" fillId="0" borderId="5" xfId="1" applyFont="1" applyBorder="1">
      <alignment vertical="center"/>
    </xf>
    <xf numFmtId="0" fontId="6" fillId="0" borderId="1" xfId="1" applyBorder="1" applyAlignment="1">
      <alignment horizontal="center" vertical="center"/>
    </xf>
    <xf numFmtId="0" fontId="6" fillId="0" borderId="12" xfId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vertical="top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right" vertical="center" wrapText="1"/>
    </xf>
    <xf numFmtId="177" fontId="2" fillId="0" borderId="12" xfId="0" applyNumberFormat="1" applyFont="1" applyBorder="1" applyAlignment="1" applyProtection="1">
      <alignment horizontal="center" vertical="center" wrapText="1"/>
      <protection locked="0"/>
    </xf>
    <xf numFmtId="177" fontId="2" fillId="0" borderId="13" xfId="0" applyNumberFormat="1" applyFont="1" applyBorder="1" applyAlignment="1" applyProtection="1">
      <alignment horizontal="center" vertical="center" wrapText="1"/>
      <protection locked="0"/>
    </xf>
    <xf numFmtId="177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9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177" fontId="4" fillId="0" borderId="12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6" fillId="0" borderId="5" xfId="1" applyBorder="1" applyAlignment="1">
      <alignment horizontal="left" vertical="center" wrapText="1"/>
    </xf>
    <xf numFmtId="0" fontId="6" fillId="0" borderId="0" xfId="1" applyAlignment="1">
      <alignment horizontal="left" vertical="center"/>
    </xf>
    <xf numFmtId="0" fontId="6" fillId="0" borderId="6" xfId="1" applyBorder="1" applyAlignment="1">
      <alignment horizontal="left" vertical="center"/>
    </xf>
    <xf numFmtId="0" fontId="6" fillId="0" borderId="0" xfId="1" applyAlignment="1">
      <alignment horizontal="left" vertical="center" wrapText="1"/>
    </xf>
    <xf numFmtId="0" fontId="7" fillId="0" borderId="0" xfId="1" applyFont="1" applyAlignment="1">
      <alignment horizontal="right" wrapText="1"/>
    </xf>
    <xf numFmtId="0" fontId="6" fillId="0" borderId="2" xfId="1" applyBorder="1" applyAlignment="1">
      <alignment horizontal="left" vertical="center" wrapText="1"/>
    </xf>
    <xf numFmtId="0" fontId="6" fillId="0" borderId="3" xfId="1" applyBorder="1" applyAlignment="1">
      <alignment horizontal="left" vertical="center"/>
    </xf>
    <xf numFmtId="0" fontId="6" fillId="0" borderId="4" xfId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center"/>
    </xf>
    <xf numFmtId="0" fontId="6" fillId="0" borderId="13" xfId="1" applyBorder="1" applyAlignment="1">
      <alignment horizontal="left" vertical="center"/>
    </xf>
    <xf numFmtId="0" fontId="6" fillId="0" borderId="14" xfId="1" applyBorder="1" applyAlignment="1">
      <alignment horizontal="left" vertical="center"/>
    </xf>
    <xf numFmtId="0" fontId="6" fillId="0" borderId="9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/>
    </xf>
    <xf numFmtId="0" fontId="6" fillId="0" borderId="5" xfId="1" applyBorder="1" applyAlignment="1">
      <alignment horizontal="left" vertical="top"/>
    </xf>
    <xf numFmtId="0" fontId="6" fillId="0" borderId="0" xfId="1" applyAlignment="1">
      <alignment horizontal="left" vertical="top"/>
    </xf>
    <xf numFmtId="0" fontId="6" fillId="0" borderId="6" xfId="1" applyBorder="1" applyAlignment="1">
      <alignment horizontal="left" vertical="top"/>
    </xf>
    <xf numFmtId="0" fontId="6" fillId="0" borderId="2" xfId="1" applyBorder="1" applyAlignment="1">
      <alignment horizontal="left" vertical="top"/>
    </xf>
    <xf numFmtId="0" fontId="6" fillId="0" borderId="3" xfId="1" applyBorder="1" applyAlignment="1">
      <alignment horizontal="left" vertical="top"/>
    </xf>
    <xf numFmtId="0" fontId="6" fillId="0" borderId="4" xfId="1" applyBorder="1" applyAlignment="1">
      <alignment horizontal="left" vertical="top"/>
    </xf>
    <xf numFmtId="0" fontId="11" fillId="0" borderId="0" xfId="1" applyFont="1" applyAlignment="1">
      <alignment horizontal="center" vertical="center"/>
    </xf>
    <xf numFmtId="0" fontId="6" fillId="0" borderId="3" xfId="1" applyBorder="1" applyAlignment="1">
      <alignment horizontal="right" vertical="center"/>
    </xf>
    <xf numFmtId="0" fontId="6" fillId="0" borderId="7" xfId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6" fillId="0" borderId="9" xfId="1" applyBorder="1" applyAlignment="1">
      <alignment horizontal="center" vertical="center"/>
    </xf>
    <xf numFmtId="0" fontId="6" fillId="0" borderId="5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6" fillId="0" borderId="5" xfId="1" applyBorder="1" applyAlignment="1">
      <alignment horizontal="left" vertical="center"/>
    </xf>
    <xf numFmtId="0" fontId="6" fillId="0" borderId="7" xfId="1" applyBorder="1" applyAlignment="1">
      <alignment horizontal="left" vertical="center"/>
    </xf>
    <xf numFmtId="0" fontId="6" fillId="0" borderId="8" xfId="1" applyBorder="1" applyAlignment="1">
      <alignment horizontal="left" vertical="center"/>
    </xf>
    <xf numFmtId="0" fontId="6" fillId="0" borderId="9" xfId="1" applyBorder="1" applyAlignment="1">
      <alignment horizontal="left" vertical="center"/>
    </xf>
    <xf numFmtId="0" fontId="6" fillId="0" borderId="13" xfId="1" applyBorder="1" applyAlignment="1">
      <alignment horizontal="center" vertical="center"/>
    </xf>
    <xf numFmtId="0" fontId="6" fillId="0" borderId="6" xfId="1" applyBorder="1" applyAlignment="1">
      <alignment horizontal="left" vertical="center" wrapText="1"/>
    </xf>
    <xf numFmtId="0" fontId="6" fillId="0" borderId="2" xfId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180" fontId="2" fillId="0" borderId="1" xfId="0" applyNumberFormat="1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 xr:uid="{732BC6B9-D298-2047-A3E0-8DC31CB03A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0148-4112-F54C-A475-F2A72C9A4959}">
  <sheetPr>
    <pageSetUpPr fitToPage="1"/>
  </sheetPr>
  <dimension ref="A1:V37"/>
  <sheetViews>
    <sheetView tabSelected="1" view="pageBreakPreview" zoomScaleNormal="100" zoomScaleSheetLayoutView="100" workbookViewId="0">
      <selection activeCell="B2" sqref="B2:N2"/>
    </sheetView>
  </sheetViews>
  <sheetFormatPr baseColWidth="10" defaultRowHeight="40" customHeight="1"/>
  <cols>
    <col min="1" max="1" width="14.1640625" style="6" customWidth="1"/>
    <col min="2" max="2" width="8.33203125" style="6" customWidth="1"/>
    <col min="3" max="3" width="6.6640625" style="6" customWidth="1"/>
    <col min="4" max="4" width="9.1640625" style="6" customWidth="1"/>
    <col min="5" max="5" width="3.33203125" style="6" customWidth="1"/>
    <col min="6" max="6" width="10.83203125" style="6" customWidth="1"/>
    <col min="7" max="7" width="3.33203125" style="6" customWidth="1"/>
    <col min="8" max="8" width="10.83203125" style="6" customWidth="1"/>
    <col min="9" max="9" width="3.33203125" style="6" customWidth="1"/>
    <col min="10" max="10" width="10.83203125" style="6" customWidth="1"/>
    <col min="11" max="11" width="3.33203125" style="6" customWidth="1"/>
    <col min="12" max="12" width="2.5" style="6" customWidth="1"/>
    <col min="13" max="13" width="10" style="6" customWidth="1"/>
    <col min="14" max="14" width="13.33203125" style="6" customWidth="1"/>
    <col min="15" max="15" width="3.33203125" style="6" customWidth="1"/>
    <col min="16" max="16" width="4.33203125" style="6" customWidth="1"/>
    <col min="17" max="17" width="20" style="6" customWidth="1"/>
    <col min="18" max="18" width="10.83203125" style="7" customWidth="1"/>
    <col min="19" max="19" width="39.1640625" style="7" customWidth="1"/>
    <col min="20" max="20" width="10.83203125" style="6"/>
    <col min="21" max="16384" width="10.83203125" style="5"/>
  </cols>
  <sheetData>
    <row r="1" spans="1:21" ht="50" customHeight="1">
      <c r="A1" s="53" t="s">
        <v>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87" t="s">
        <v>129</v>
      </c>
      <c r="S1" s="87"/>
      <c r="T1" s="3"/>
      <c r="U1" s="4"/>
    </row>
    <row r="2" spans="1:21" ht="31" customHeight="1">
      <c r="A2" s="31" t="s">
        <v>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5" t="s">
        <v>6</v>
      </c>
      <c r="P2" s="55"/>
      <c r="Q2" s="1"/>
      <c r="R2" s="84" t="s">
        <v>43</v>
      </c>
      <c r="S2" s="84"/>
      <c r="U2" s="4"/>
    </row>
    <row r="3" spans="1:21" ht="40" customHeight="1">
      <c r="A3" s="38" t="s">
        <v>7</v>
      </c>
      <c r="B3" s="39"/>
      <c r="C3" s="40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83" t="s">
        <v>44</v>
      </c>
      <c r="S3" s="84"/>
      <c r="U3" s="4"/>
    </row>
    <row r="4" spans="1:21" ht="40" customHeight="1">
      <c r="A4" s="38" t="s">
        <v>8</v>
      </c>
      <c r="B4" s="39"/>
      <c r="C4" s="40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83" t="s">
        <v>45</v>
      </c>
      <c r="S4" s="84"/>
      <c r="U4" s="4"/>
    </row>
    <row r="5" spans="1:21" ht="25" customHeight="1">
      <c r="A5" s="41" t="s">
        <v>9</v>
      </c>
      <c r="B5" s="42"/>
      <c r="C5" s="43"/>
      <c r="D5" s="64" t="s">
        <v>13</v>
      </c>
      <c r="E5" s="48"/>
      <c r="F5" s="47" t="s">
        <v>14</v>
      </c>
      <c r="G5" s="48" t="s">
        <v>17</v>
      </c>
      <c r="H5" s="47" t="s">
        <v>124</v>
      </c>
      <c r="I5" s="48"/>
      <c r="J5" s="47" t="s">
        <v>125</v>
      </c>
      <c r="K5" s="48"/>
      <c r="L5" s="60" t="s">
        <v>15</v>
      </c>
      <c r="M5" s="81" t="s">
        <v>16</v>
      </c>
      <c r="N5" s="82"/>
      <c r="O5" s="37"/>
      <c r="P5" s="33" t="s">
        <v>15</v>
      </c>
      <c r="Q5" s="62" t="s">
        <v>126</v>
      </c>
      <c r="R5" s="83" t="s">
        <v>134</v>
      </c>
      <c r="S5" s="84"/>
      <c r="U5" s="4"/>
    </row>
    <row r="6" spans="1:21" ht="25" customHeight="1">
      <c r="A6" s="44"/>
      <c r="B6" s="45"/>
      <c r="C6" s="46"/>
      <c r="D6" s="65"/>
      <c r="E6" s="49"/>
      <c r="F6" s="45"/>
      <c r="G6" s="49"/>
      <c r="H6" s="45"/>
      <c r="I6" s="49"/>
      <c r="J6" s="45"/>
      <c r="K6" s="49"/>
      <c r="L6" s="61"/>
      <c r="M6" s="65" t="s">
        <v>133</v>
      </c>
      <c r="N6" s="55"/>
      <c r="O6" s="37"/>
      <c r="P6" s="34" t="s">
        <v>15</v>
      </c>
      <c r="Q6" s="63"/>
      <c r="R6" s="83"/>
      <c r="S6" s="84"/>
      <c r="U6" s="4"/>
    </row>
    <row r="7" spans="1:21" ht="30" customHeight="1">
      <c r="A7" s="38" t="s">
        <v>26</v>
      </c>
      <c r="B7" s="39"/>
      <c r="C7" s="39"/>
      <c r="D7" s="40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8"/>
      <c r="R7" s="83" t="s">
        <v>46</v>
      </c>
      <c r="S7" s="84"/>
      <c r="U7" s="4"/>
    </row>
    <row r="8" spans="1:21" ht="30" customHeight="1">
      <c r="A8" s="67" t="s">
        <v>27</v>
      </c>
      <c r="B8" s="39" t="s">
        <v>19</v>
      </c>
      <c r="C8" s="39"/>
      <c r="D8" s="40"/>
      <c r="E8" s="5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8"/>
      <c r="R8" s="83" t="s">
        <v>47</v>
      </c>
      <c r="S8" s="84"/>
      <c r="U8" s="4"/>
    </row>
    <row r="9" spans="1:21" ht="30" customHeight="1">
      <c r="A9" s="68"/>
      <c r="B9" s="39" t="s">
        <v>21</v>
      </c>
      <c r="C9" s="39"/>
      <c r="D9" s="40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8"/>
      <c r="R9" s="83" t="s">
        <v>127</v>
      </c>
      <c r="S9" s="84"/>
      <c r="U9" s="4"/>
    </row>
    <row r="10" spans="1:21" ht="30" customHeight="1">
      <c r="A10" s="66" t="s">
        <v>39</v>
      </c>
      <c r="B10" s="66" t="s">
        <v>0</v>
      </c>
      <c r="C10" s="66"/>
      <c r="D10" s="66"/>
      <c r="E10" s="66" t="s">
        <v>25</v>
      </c>
      <c r="F10" s="66"/>
      <c r="G10" s="66"/>
      <c r="H10" s="66"/>
      <c r="I10" s="66"/>
      <c r="J10" s="66"/>
      <c r="K10" s="66"/>
      <c r="L10" s="66"/>
      <c r="M10" s="32" t="s">
        <v>10</v>
      </c>
      <c r="N10" s="66" t="s">
        <v>11</v>
      </c>
      <c r="O10" s="66"/>
      <c r="P10" s="66"/>
      <c r="Q10" s="32" t="s">
        <v>12</v>
      </c>
      <c r="R10" s="83" t="s">
        <v>48</v>
      </c>
      <c r="U10" s="4"/>
    </row>
    <row r="11" spans="1:21" ht="30" customHeight="1">
      <c r="A11" s="66"/>
      <c r="B11" s="66" t="s">
        <v>18</v>
      </c>
      <c r="C11" s="66" t="s">
        <v>20</v>
      </c>
      <c r="D11" s="66"/>
      <c r="E11" s="66" t="s">
        <v>22</v>
      </c>
      <c r="F11" s="66"/>
      <c r="G11" s="66"/>
      <c r="H11" s="66"/>
      <c r="I11" s="66"/>
      <c r="J11" s="66"/>
      <c r="K11" s="66"/>
      <c r="L11" s="66"/>
      <c r="M11" s="35">
        <v>1.2999999999999999E-3</v>
      </c>
      <c r="N11" s="75" t="str">
        <f>IF(ISBLANK(E5), "", IF((ABS(E8)-E9)&gt;1000000, MIN((ABS(E8)-E9), 5000000), ""))</f>
        <v/>
      </c>
      <c r="O11" s="75"/>
      <c r="P11" s="75"/>
      <c r="Q11" s="36" t="str">
        <f>IF(IFERROR(N11*M11, "")=0, "", IFERROR(N11*M11, ""))</f>
        <v/>
      </c>
      <c r="R11" s="83"/>
    </row>
    <row r="12" spans="1:21" ht="30" customHeight="1">
      <c r="A12" s="66"/>
      <c r="B12" s="66"/>
      <c r="C12" s="66"/>
      <c r="D12" s="66"/>
      <c r="E12" s="66" t="s">
        <v>23</v>
      </c>
      <c r="F12" s="66"/>
      <c r="G12" s="66"/>
      <c r="H12" s="66"/>
      <c r="I12" s="66"/>
      <c r="J12" s="66"/>
      <c r="K12" s="66"/>
      <c r="L12" s="66"/>
      <c r="M12" s="35">
        <v>1.1000000000000001E-3</v>
      </c>
      <c r="N12" s="75" t="str">
        <f>IF(ISBLANK(E5), "", IF(IF((ABS(E8)-E9)&gt;1000000, MIN(5000000, (ABS(E8)-E9)-N11), "") = 0, "", IF((ABS(E8)-E9)&gt;1000000, MIN(5000000, (ABS(E8)-E9)-N11), "")))</f>
        <v/>
      </c>
      <c r="O12" s="75"/>
      <c r="P12" s="75"/>
      <c r="Q12" s="36" t="str">
        <f t="shared" ref="Q12:Q25" si="0">IF(IFERROR(N12*M12, "")=0, "", IFERROR(N12*M12, ""))</f>
        <v/>
      </c>
      <c r="R12" s="83"/>
    </row>
    <row r="13" spans="1:21" ht="30" customHeight="1">
      <c r="A13" s="66"/>
      <c r="B13" s="66"/>
      <c r="C13" s="66"/>
      <c r="D13" s="66"/>
      <c r="E13" s="66" t="s">
        <v>24</v>
      </c>
      <c r="F13" s="66"/>
      <c r="G13" s="66"/>
      <c r="H13" s="66"/>
      <c r="I13" s="66"/>
      <c r="J13" s="66"/>
      <c r="K13" s="66"/>
      <c r="L13" s="66"/>
      <c r="M13" s="35">
        <v>5.9999999999999995E-4</v>
      </c>
      <c r="N13" s="75" t="str">
        <f>IF(ISBLANK(E5), "", IF(IF((ABS(E8)-E9)&gt;1000000, MIN(40000000, (ABS(E8)-E9)-SUM(N11:N12)), "") = 0, "", IF((ABS(E8)-E9)&gt;1000000, MIN(40000000, (ABS(E8)-E9)-SUM(N11:N12)), "")))</f>
        <v/>
      </c>
      <c r="O13" s="75"/>
      <c r="P13" s="75"/>
      <c r="Q13" s="36" t="str">
        <f t="shared" si="0"/>
        <v/>
      </c>
      <c r="R13" s="83"/>
    </row>
    <row r="14" spans="1:21" ht="30" customHeight="1">
      <c r="A14" s="66"/>
      <c r="B14" s="66"/>
      <c r="C14" s="66"/>
      <c r="D14" s="66"/>
      <c r="E14" s="66" t="s">
        <v>28</v>
      </c>
      <c r="F14" s="66"/>
      <c r="G14" s="66"/>
      <c r="H14" s="66"/>
      <c r="I14" s="66"/>
      <c r="J14" s="66"/>
      <c r="K14" s="66"/>
      <c r="L14" s="66"/>
      <c r="M14" s="35">
        <v>4.0000000000000002E-4</v>
      </c>
      <c r="N14" s="75" t="str">
        <f>IF(ISBLANK(E5), "", IF(IF((ABS(E8)-E9)&gt;1000000, MIN(50000000,(ABS(E8)-E9)-SUM(N11:N13)), "") = 0, "", IF((ABS(E8)-E9)&gt;1000000, MIN(50000000,(ABS(E8)-E9)-SUM(N11:N13)), "")))</f>
        <v/>
      </c>
      <c r="O14" s="75"/>
      <c r="P14" s="75"/>
      <c r="Q14" s="36" t="str">
        <f t="shared" si="0"/>
        <v/>
      </c>
      <c r="R14" s="83"/>
    </row>
    <row r="15" spans="1:21" ht="30" customHeight="1">
      <c r="A15" s="66"/>
      <c r="B15" s="66"/>
      <c r="C15" s="66"/>
      <c r="D15" s="66"/>
      <c r="E15" s="66" t="s">
        <v>29</v>
      </c>
      <c r="F15" s="66"/>
      <c r="G15" s="66"/>
      <c r="H15" s="66"/>
      <c r="I15" s="66"/>
      <c r="J15" s="66"/>
      <c r="K15" s="66"/>
      <c r="L15" s="66"/>
      <c r="M15" s="35">
        <v>2.5000000000000001E-4</v>
      </c>
      <c r="N15" s="75" t="str">
        <f>IF(ISBLANK(E5), "", IF(IF((ABS(E8)-E9)&gt;1000000, (ABS(E8)-E9)-SUM(N11:N14), "") = 0, "", IF((ABS(E8)-E9)&gt;1000000, (ABS(E8)-E9)-SUM(N11:N14), "")))</f>
        <v/>
      </c>
      <c r="O15" s="75"/>
      <c r="P15" s="75"/>
      <c r="Q15" s="36" t="str">
        <f t="shared" si="0"/>
        <v/>
      </c>
      <c r="R15" s="83"/>
    </row>
    <row r="16" spans="1:21" ht="30" customHeight="1">
      <c r="A16" s="66"/>
      <c r="B16" s="66" t="s">
        <v>30</v>
      </c>
      <c r="C16" s="66" t="s">
        <v>31</v>
      </c>
      <c r="D16" s="66"/>
      <c r="E16" s="66" t="s">
        <v>22</v>
      </c>
      <c r="F16" s="66"/>
      <c r="G16" s="66"/>
      <c r="H16" s="66"/>
      <c r="I16" s="66"/>
      <c r="J16" s="66"/>
      <c r="K16" s="66"/>
      <c r="L16" s="66"/>
      <c r="M16" s="35">
        <v>3.0000000000000001E-3</v>
      </c>
      <c r="N16" s="75" t="str">
        <f>IF(AND(ISBLANK(G5), ISBLANK(I5)), "", IF((ABS(E8)-E9)&gt;1000000, MIN((ABS(E8)-E9), 5000000), ""))</f>
        <v/>
      </c>
      <c r="O16" s="75"/>
      <c r="P16" s="75"/>
      <c r="Q16" s="36" t="str">
        <f t="shared" si="0"/>
        <v/>
      </c>
      <c r="R16" s="83"/>
    </row>
    <row r="17" spans="1:22" ht="30" customHeight="1">
      <c r="A17" s="66"/>
      <c r="B17" s="66"/>
      <c r="C17" s="66"/>
      <c r="D17" s="66"/>
      <c r="E17" s="66" t="s">
        <v>23</v>
      </c>
      <c r="F17" s="66"/>
      <c r="G17" s="66"/>
      <c r="H17" s="66"/>
      <c r="I17" s="66"/>
      <c r="J17" s="66"/>
      <c r="K17" s="66"/>
      <c r="L17" s="66"/>
      <c r="M17" s="35">
        <v>2.8E-3</v>
      </c>
      <c r="N17" s="75" t="str">
        <f>IF(AND(ISBLANK(G5), ISBLANK(I5)), "", IF(IF((ABS(E8)-E9)&gt;1000000, MIN(5000000, (ABS(E8)-E9)-N16), "") = 0, "", IF((ABS(E8)-E9)&gt;1000000, MIN(5000000, (ABS(E8)-E9)-N16), "")))</f>
        <v/>
      </c>
      <c r="O17" s="75"/>
      <c r="P17" s="75"/>
      <c r="Q17" s="36" t="str">
        <f t="shared" si="0"/>
        <v/>
      </c>
      <c r="R17" s="83"/>
    </row>
    <row r="18" spans="1:22" ht="30" customHeight="1">
      <c r="A18" s="66"/>
      <c r="B18" s="66"/>
      <c r="C18" s="66"/>
      <c r="D18" s="66"/>
      <c r="E18" s="66" t="s">
        <v>24</v>
      </c>
      <c r="F18" s="66"/>
      <c r="G18" s="66"/>
      <c r="H18" s="66"/>
      <c r="I18" s="66"/>
      <c r="J18" s="66"/>
      <c r="K18" s="66"/>
      <c r="L18" s="66"/>
      <c r="M18" s="35">
        <v>2.5000000000000001E-3</v>
      </c>
      <c r="N18" s="75" t="str">
        <f>IF(AND(ISBLANK(G5), ISBLANK(I5)), "", IF(IF((ABS(E8)-E9)&gt;1000000, MIN(40000000, (ABS(E8)-E9)-SUM(N16:N17)), "") = 0, "", IF((ABS(E8)-E9)&gt;1000000, MIN(40000000, (ABS(E8)-E9)-SUM(N16:N17)), "")))</f>
        <v/>
      </c>
      <c r="O18" s="75"/>
      <c r="P18" s="75"/>
      <c r="Q18" s="36" t="str">
        <f t="shared" si="0"/>
        <v/>
      </c>
      <c r="R18" s="83"/>
    </row>
    <row r="19" spans="1:22" ht="30" customHeight="1">
      <c r="A19" s="66"/>
      <c r="B19" s="66"/>
      <c r="C19" s="66"/>
      <c r="D19" s="66"/>
      <c r="E19" s="66" t="s">
        <v>28</v>
      </c>
      <c r="F19" s="66"/>
      <c r="G19" s="66"/>
      <c r="H19" s="66"/>
      <c r="I19" s="66"/>
      <c r="J19" s="66"/>
      <c r="K19" s="66"/>
      <c r="L19" s="66"/>
      <c r="M19" s="35">
        <v>2E-3</v>
      </c>
      <c r="N19" s="75" t="str">
        <f>IF(AND(ISBLANK(G5), ISBLANK(I5)), "", IF(IF((ABS(E8)-E9)&gt;1000000, MIN(50000000, (ABS(E8)-E9)-SUM(N16:N18)), "") = 0, "", IF((ABS(E8)-E9)&gt;1000000, MIN(50000000, (ABS(E8)-E9)-SUM(N16:N18)), "")))</f>
        <v/>
      </c>
      <c r="O19" s="75"/>
      <c r="P19" s="75"/>
      <c r="Q19" s="36" t="str">
        <f t="shared" si="0"/>
        <v/>
      </c>
      <c r="R19" s="83"/>
    </row>
    <row r="20" spans="1:22" ht="30" customHeight="1">
      <c r="A20" s="66"/>
      <c r="B20" s="66"/>
      <c r="C20" s="66"/>
      <c r="D20" s="66"/>
      <c r="E20" s="66" t="s">
        <v>29</v>
      </c>
      <c r="F20" s="66"/>
      <c r="G20" s="66"/>
      <c r="H20" s="66"/>
      <c r="I20" s="66"/>
      <c r="J20" s="66"/>
      <c r="K20" s="66"/>
      <c r="L20" s="66"/>
      <c r="M20" s="35">
        <v>1.8E-3</v>
      </c>
      <c r="N20" s="75" t="str">
        <f>IF(AND(ISBLANK(G5), ISBLANK(I5)), "", IF(IF((ABS(E8)-E9)&gt;1000000, (ABS(E8)-E9)-SUM(N16:N19), "") = 0, "", IF((ABS(E8)-E9)&gt;1000000, (ABS(E8)-E9)-SUM(N16:N19), "")))</f>
        <v/>
      </c>
      <c r="O20" s="75"/>
      <c r="P20" s="75"/>
      <c r="Q20" s="36" t="str">
        <f t="shared" si="0"/>
        <v/>
      </c>
      <c r="R20" s="83"/>
    </row>
    <row r="21" spans="1:22" ht="30" customHeight="1">
      <c r="A21" s="66"/>
      <c r="B21" s="66" t="s">
        <v>32</v>
      </c>
      <c r="C21" s="67" t="s">
        <v>128</v>
      </c>
      <c r="D21" s="69" t="s">
        <v>131</v>
      </c>
      <c r="E21" s="66" t="s">
        <v>22</v>
      </c>
      <c r="F21" s="66"/>
      <c r="G21" s="66"/>
      <c r="H21" s="66"/>
      <c r="I21" s="66"/>
      <c r="J21" s="66"/>
      <c r="K21" s="66"/>
      <c r="L21" s="66"/>
      <c r="M21" s="35">
        <v>2.5000000000000001E-3</v>
      </c>
      <c r="N21" s="78" t="str">
        <f>IF(ISBLANK(K5), "", IF((ABS(E8))&gt;1000000, MIN((ABS(E8)), 5000000), ""))</f>
        <v/>
      </c>
      <c r="O21" s="79"/>
      <c r="P21" s="80"/>
      <c r="Q21" s="36" t="str">
        <f t="shared" si="0"/>
        <v/>
      </c>
      <c r="R21" s="83"/>
    </row>
    <row r="22" spans="1:22" ht="30" customHeight="1">
      <c r="A22" s="66"/>
      <c r="B22" s="66"/>
      <c r="C22" s="72"/>
      <c r="D22" s="70"/>
      <c r="E22" s="66" t="s">
        <v>23</v>
      </c>
      <c r="F22" s="66"/>
      <c r="G22" s="66"/>
      <c r="H22" s="66"/>
      <c r="I22" s="66"/>
      <c r="J22" s="66"/>
      <c r="K22" s="66"/>
      <c r="L22" s="66"/>
      <c r="M22" s="35">
        <v>2.2000000000000001E-3</v>
      </c>
      <c r="N22" s="78" t="str">
        <f>IF(ISBLANK(K5), "", IF(IF(ABS(E8) &gt; 1000000, MIN(5000000, ABS(E8) - N21), "") = 0, "", IF(ABS(E8) &gt; 1000000, MIN(5000000, ABS(E8) - N21), "")))</f>
        <v/>
      </c>
      <c r="O22" s="79"/>
      <c r="P22" s="80"/>
      <c r="Q22" s="36" t="str">
        <f t="shared" si="0"/>
        <v/>
      </c>
      <c r="R22" s="83"/>
    </row>
    <row r="23" spans="1:22" ht="30" customHeight="1">
      <c r="A23" s="66"/>
      <c r="B23" s="66"/>
      <c r="C23" s="72"/>
      <c r="D23" s="70"/>
      <c r="E23" s="66" t="s">
        <v>24</v>
      </c>
      <c r="F23" s="66"/>
      <c r="G23" s="66"/>
      <c r="H23" s="66"/>
      <c r="I23" s="66"/>
      <c r="J23" s="66"/>
      <c r="K23" s="66"/>
      <c r="L23" s="66"/>
      <c r="M23" s="35">
        <v>1.6000000000000001E-3</v>
      </c>
      <c r="N23" s="78" t="str">
        <f>IF(ISBLANK(K5), "", IF(IF(ABS(E8) &gt; 1000000, MIN(40000000, ABS(E8) - SUM(N21:N22)), "") = 0, "", IF(ABS(E8) &gt; 1000000, MIN(40000000, ABS(E8) - SUM(N21:N22)), "")))</f>
        <v/>
      </c>
      <c r="O23" s="79"/>
      <c r="P23" s="80"/>
      <c r="Q23" s="36" t="str">
        <f t="shared" si="0"/>
        <v/>
      </c>
      <c r="R23" s="83"/>
    </row>
    <row r="24" spans="1:22" ht="30" customHeight="1">
      <c r="A24" s="66"/>
      <c r="B24" s="66"/>
      <c r="C24" s="72"/>
      <c r="D24" s="70"/>
      <c r="E24" s="66" t="s">
        <v>28</v>
      </c>
      <c r="F24" s="66"/>
      <c r="G24" s="66"/>
      <c r="H24" s="66"/>
      <c r="I24" s="66"/>
      <c r="J24" s="66"/>
      <c r="K24" s="66"/>
      <c r="L24" s="66"/>
      <c r="M24" s="35">
        <v>1.2999999999999999E-3</v>
      </c>
      <c r="N24" s="78" t="str">
        <f>IF(ISBLANK(K5), "", IF(IF(ABS(E8) &gt; 1000000, MIN(50000000, ABS(E8) - SUM(N21:N23)), "") = 0, "", IF(ABS(E8) &gt; 1000000, MIN(50000000, ABS(E8) - SUM(N21:N23)), "")))</f>
        <v/>
      </c>
      <c r="O24" s="79"/>
      <c r="P24" s="80"/>
      <c r="Q24" s="36" t="str">
        <f t="shared" si="0"/>
        <v/>
      </c>
      <c r="R24" s="83"/>
    </row>
    <row r="25" spans="1:22" ht="30" customHeight="1">
      <c r="A25" s="66"/>
      <c r="B25" s="66"/>
      <c r="C25" s="72"/>
      <c r="D25" s="71"/>
      <c r="E25" s="66" t="s">
        <v>29</v>
      </c>
      <c r="F25" s="66"/>
      <c r="G25" s="66"/>
      <c r="H25" s="66"/>
      <c r="I25" s="66"/>
      <c r="J25" s="66"/>
      <c r="K25" s="66"/>
      <c r="L25" s="66"/>
      <c r="M25" s="35">
        <v>1E-3</v>
      </c>
      <c r="N25" s="78" t="str">
        <f>IF(ISBLANK(K5), "", IF(IF(ABS(E8) &gt; 1000000, ABS(E8) - SUM(N21:N24), "") = 0, "", IF(ABS(E8) &gt; 1000000, ABS(E8) - SUM(N21:N24), "")))</f>
        <v/>
      </c>
      <c r="O25" s="79"/>
      <c r="P25" s="80"/>
      <c r="Q25" s="36" t="str">
        <f t="shared" si="0"/>
        <v/>
      </c>
      <c r="R25" s="83"/>
    </row>
    <row r="26" spans="1:22" ht="30" customHeight="1">
      <c r="A26" s="66"/>
      <c r="B26" s="66"/>
      <c r="C26" s="72"/>
      <c r="D26" s="69" t="s">
        <v>132</v>
      </c>
      <c r="E26" s="66" t="s">
        <v>33</v>
      </c>
      <c r="F26" s="66"/>
      <c r="G26" s="66"/>
      <c r="H26" s="66"/>
      <c r="I26" s="66"/>
      <c r="J26" s="66"/>
      <c r="K26" s="66"/>
      <c r="L26" s="66"/>
      <c r="M26" s="35">
        <v>2.5000000000000001E-2</v>
      </c>
      <c r="N26" s="75" t="str">
        <f>IF(ISBLANK(K5), "", IF(ISBLANK(O5), "", IF(ABS(E8-E7) = 0, "", MIN(ABS(E8-E7), 5000000))))</f>
        <v/>
      </c>
      <c r="O26" s="75"/>
      <c r="P26" s="75"/>
      <c r="Q26" s="36" t="str">
        <f>IF(ISBLANK(O5), "", IF(IFERROR(N26*M26, "")=0, "", IFERROR(N26*M26, "")))</f>
        <v/>
      </c>
      <c r="R26" s="83"/>
      <c r="S26" s="140" t="s">
        <v>135</v>
      </c>
    </row>
    <row r="27" spans="1:22" ht="30" customHeight="1">
      <c r="A27" s="66"/>
      <c r="B27" s="66"/>
      <c r="C27" s="72"/>
      <c r="D27" s="70"/>
      <c r="E27" s="66" t="s">
        <v>34</v>
      </c>
      <c r="F27" s="66"/>
      <c r="G27" s="66"/>
      <c r="H27" s="66"/>
      <c r="I27" s="66"/>
      <c r="J27" s="66"/>
      <c r="K27" s="66"/>
      <c r="L27" s="66"/>
      <c r="M27" s="35">
        <v>0.02</v>
      </c>
      <c r="N27" s="75" t="str">
        <f>IF(ISBLANK(K5), "", IF(ISBLANK(O5), "", IF(ABS(E8-E7) &gt; 5000000, MIN(ABS(E8-E7)-N26, 5000000), "")))</f>
        <v/>
      </c>
      <c r="O27" s="75"/>
      <c r="P27" s="75"/>
      <c r="Q27" s="36" t="str">
        <f>IF(ISBLANK(O5), "", IF(IFERROR(N27*M27, "")=0, "", IFERROR(N27*M27, "")))</f>
        <v/>
      </c>
      <c r="R27" s="83"/>
      <c r="S27" s="140"/>
      <c r="V27" s="6"/>
    </row>
    <row r="28" spans="1:22" ht="30" customHeight="1">
      <c r="A28" s="66"/>
      <c r="B28" s="66"/>
      <c r="C28" s="68"/>
      <c r="D28" s="71"/>
      <c r="E28" s="66" t="s">
        <v>2</v>
      </c>
      <c r="F28" s="66"/>
      <c r="G28" s="66"/>
      <c r="H28" s="66"/>
      <c r="I28" s="66"/>
      <c r="J28" s="66"/>
      <c r="K28" s="66"/>
      <c r="L28" s="66"/>
      <c r="M28" s="35">
        <v>0.01</v>
      </c>
      <c r="N28" s="75" t="str">
        <f>IF(ISBLANK(K5), "", IF(ISBLANK(O5), "", IF(ABS(E8-E7) &gt; 10000000, ABS(E8-E7) - SUM(N26:N27), "")))</f>
        <v/>
      </c>
      <c r="O28" s="75"/>
      <c r="P28" s="75"/>
      <c r="Q28" s="36" t="str">
        <f>IF(ISBLANK(O5), "", IF(IFERROR(N28*M28, "")=0, "", IFERROR(N28*M28, "")))</f>
        <v/>
      </c>
      <c r="R28" s="83"/>
      <c r="S28" s="140"/>
    </row>
    <row r="29" spans="1:22" ht="30" customHeight="1">
      <c r="A29" s="66"/>
      <c r="B29" s="66"/>
      <c r="C29" s="41" t="s">
        <v>35</v>
      </c>
      <c r="D29" s="43"/>
      <c r="E29" s="73" t="s">
        <v>54</v>
      </c>
      <c r="F29" s="73"/>
      <c r="G29" s="73"/>
      <c r="H29" s="73"/>
      <c r="I29" s="73"/>
      <c r="J29" s="73"/>
      <c r="K29" s="73"/>
      <c r="L29" s="73"/>
      <c r="M29" s="73"/>
      <c r="N29" s="75" t="str">
        <f>IF(ISBLANK(K5),"",IF(ISBLANK(O6),"",IF(ABS(E8)&lt;=1000000,"",ABS(E8))))</f>
        <v/>
      </c>
      <c r="O29" s="75"/>
      <c r="P29" s="75"/>
      <c r="Q29" s="36" t="str">
        <f>IF(ISBLANK(K5),"",IF(ISBLANK(O6),"",IF(ABS(E8)&lt;=1000000,"",3000)))</f>
        <v/>
      </c>
      <c r="R29" s="83"/>
      <c r="S29" s="140" t="s">
        <v>136</v>
      </c>
    </row>
    <row r="30" spans="1:22" ht="30" customHeight="1">
      <c r="A30" s="66"/>
      <c r="B30" s="66"/>
      <c r="C30" s="44"/>
      <c r="D30" s="46"/>
      <c r="E30" s="73" t="s">
        <v>53</v>
      </c>
      <c r="F30" s="73"/>
      <c r="G30" s="73"/>
      <c r="H30" s="73"/>
      <c r="I30" s="73"/>
      <c r="J30" s="73"/>
      <c r="K30" s="73"/>
      <c r="L30" s="73"/>
      <c r="M30" s="73"/>
      <c r="N30" s="76"/>
      <c r="O30" s="76"/>
      <c r="P30" s="76"/>
      <c r="Q30" s="2"/>
      <c r="R30" s="83"/>
      <c r="S30" s="140"/>
    </row>
    <row r="31" spans="1:22" ht="40" customHeight="1">
      <c r="A31" s="66"/>
      <c r="B31" s="66" t="s">
        <v>36</v>
      </c>
      <c r="C31" s="66"/>
      <c r="D31" s="66"/>
      <c r="E31" s="73" t="s">
        <v>52</v>
      </c>
      <c r="F31" s="73"/>
      <c r="G31" s="73"/>
      <c r="H31" s="73"/>
      <c r="I31" s="73"/>
      <c r="J31" s="73"/>
      <c r="K31" s="73"/>
      <c r="L31" s="73"/>
      <c r="M31" s="73"/>
      <c r="N31" s="75" t="str">
        <f>IF((ABS(E8)-E9)=0, "", IF((ABS(E8)-E9)&lt;=1000000, (ABS(E8)-E9), ""))</f>
        <v/>
      </c>
      <c r="O31" s="75"/>
      <c r="P31" s="75"/>
      <c r="Q31" s="36" t="str">
        <f>IF((ABS(E8)-E9)=0, "", IF((ABS(E8)-E9)&gt;500000,IF((ABS(E8)-E9)&lt;=1000000, 3000, ""), IF((ABS(E8)-E9)&lt;=500000, 2000, "")))</f>
        <v/>
      </c>
      <c r="R31" s="83"/>
    </row>
    <row r="32" spans="1:22" ht="30" customHeight="1">
      <c r="A32" s="66"/>
      <c r="B32" s="66" t="s">
        <v>40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32" t="s">
        <v>3</v>
      </c>
      <c r="N32" s="74"/>
      <c r="O32" s="74"/>
      <c r="P32" s="74"/>
      <c r="Q32" s="36" t="str">
        <f>IF(IFERROR(N32*12, "")=0, "", IFERROR(N32*12, "计算数输入有误"))</f>
        <v/>
      </c>
      <c r="R32" s="83" t="s">
        <v>49</v>
      </c>
      <c r="S32" s="84"/>
    </row>
    <row r="33" spans="1:19" ht="30" customHeight="1">
      <c r="A33" s="66"/>
      <c r="B33" s="66" t="s">
        <v>37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75">
        <f>SUM(Q11:Q32)</f>
        <v>0</v>
      </c>
      <c r="N33" s="75"/>
      <c r="O33" s="75"/>
      <c r="P33" s="75"/>
      <c r="Q33" s="75"/>
      <c r="R33" s="83" t="s">
        <v>50</v>
      </c>
      <c r="S33" s="84"/>
    </row>
    <row r="34" spans="1:19" ht="30" customHeight="1">
      <c r="A34" s="66"/>
      <c r="B34" s="66" t="s">
        <v>38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141">
        <f>M33</f>
        <v>0</v>
      </c>
      <c r="N34" s="141"/>
      <c r="O34" s="141"/>
      <c r="P34" s="141"/>
      <c r="Q34" s="141"/>
      <c r="R34" s="85" t="s">
        <v>122</v>
      </c>
      <c r="S34" s="86"/>
    </row>
    <row r="35" spans="1:19" ht="70" customHeight="1">
      <c r="A35" s="77" t="s">
        <v>42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85"/>
      <c r="S35" s="86"/>
    </row>
    <row r="36" spans="1:19" ht="70" customHeight="1">
      <c r="A36" s="50" t="s">
        <v>130</v>
      </c>
      <c r="B36" s="51"/>
      <c r="C36" s="51"/>
      <c r="D36" s="51"/>
      <c r="E36" s="51"/>
      <c r="F36" s="51"/>
      <c r="G36" s="51"/>
      <c r="H36" s="51"/>
      <c r="I36" s="52"/>
      <c r="J36" s="50" t="s">
        <v>41</v>
      </c>
      <c r="K36" s="51"/>
      <c r="L36" s="51"/>
      <c r="M36" s="51"/>
      <c r="N36" s="51"/>
      <c r="O36" s="51"/>
      <c r="P36" s="51"/>
      <c r="Q36" s="52"/>
    </row>
    <row r="37" spans="1:19" ht="70" customHeight="1">
      <c r="A37" s="32" t="s">
        <v>1</v>
      </c>
      <c r="B37" s="73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</row>
  </sheetData>
  <mergeCells count="107">
    <mergeCell ref="R32:S32"/>
    <mergeCell ref="R33:S33"/>
    <mergeCell ref="R34:S35"/>
    <mergeCell ref="S26:S28"/>
    <mergeCell ref="S29:S30"/>
    <mergeCell ref="R1:S1"/>
    <mergeCell ref="R2:S2"/>
    <mergeCell ref="R3:S3"/>
    <mergeCell ref="R4:S4"/>
    <mergeCell ref="R5:S6"/>
    <mergeCell ref="R10:R31"/>
    <mergeCell ref="R7:S7"/>
    <mergeCell ref="R8:S8"/>
    <mergeCell ref="R9:S9"/>
    <mergeCell ref="N19:P19"/>
    <mergeCell ref="E20:L20"/>
    <mergeCell ref="N20:P20"/>
    <mergeCell ref="E21:L21"/>
    <mergeCell ref="N21:P21"/>
    <mergeCell ref="M5:N5"/>
    <mergeCell ref="M6:N6"/>
    <mergeCell ref="N10:P10"/>
    <mergeCell ref="N11:P11"/>
    <mergeCell ref="N12:P12"/>
    <mergeCell ref="N16:P16"/>
    <mergeCell ref="N17:P17"/>
    <mergeCell ref="A35:Q35"/>
    <mergeCell ref="E30:M30"/>
    <mergeCell ref="C29:D30"/>
    <mergeCell ref="B21:B30"/>
    <mergeCell ref="E23:L23"/>
    <mergeCell ref="N23:P23"/>
    <mergeCell ref="E24:L24"/>
    <mergeCell ref="N24:P24"/>
    <mergeCell ref="E25:L25"/>
    <mergeCell ref="N25:P25"/>
    <mergeCell ref="E27:L27"/>
    <mergeCell ref="N27:P27"/>
    <mergeCell ref="N22:P22"/>
    <mergeCell ref="E26:L26"/>
    <mergeCell ref="N26:P26"/>
    <mergeCell ref="N28:P28"/>
    <mergeCell ref="B37:Q37"/>
    <mergeCell ref="I5:I6"/>
    <mergeCell ref="B31:D31"/>
    <mergeCell ref="B32:L32"/>
    <mergeCell ref="B33:L33"/>
    <mergeCell ref="B34:L34"/>
    <mergeCell ref="N32:P32"/>
    <mergeCell ref="M33:Q33"/>
    <mergeCell ref="M34:Q34"/>
    <mergeCell ref="N29:P29"/>
    <mergeCell ref="N30:P30"/>
    <mergeCell ref="E31:M31"/>
    <mergeCell ref="N31:P31"/>
    <mergeCell ref="E29:M29"/>
    <mergeCell ref="N18:P18"/>
    <mergeCell ref="E22:L22"/>
    <mergeCell ref="N13:P13"/>
    <mergeCell ref="N14:P14"/>
    <mergeCell ref="N15:P15"/>
    <mergeCell ref="E8:Q8"/>
    <mergeCell ref="B10:D10"/>
    <mergeCell ref="E10:L10"/>
    <mergeCell ref="E9:Q9"/>
    <mergeCell ref="B11:B15"/>
    <mergeCell ref="E13:L13"/>
    <mergeCell ref="E14:L14"/>
    <mergeCell ref="E15:L15"/>
    <mergeCell ref="A8:A9"/>
    <mergeCell ref="A10:A34"/>
    <mergeCell ref="B16:B20"/>
    <mergeCell ref="C16:D20"/>
    <mergeCell ref="B8:D8"/>
    <mergeCell ref="B9:D9"/>
    <mergeCell ref="D21:D25"/>
    <mergeCell ref="D26:D28"/>
    <mergeCell ref="C21:C28"/>
    <mergeCell ref="E28:L28"/>
    <mergeCell ref="E16:L16"/>
    <mergeCell ref="E17:L17"/>
    <mergeCell ref="E18:L18"/>
    <mergeCell ref="E19:L19"/>
    <mergeCell ref="A3:C3"/>
    <mergeCell ref="A4:C4"/>
    <mergeCell ref="A5:C6"/>
    <mergeCell ref="F5:F6"/>
    <mergeCell ref="G5:G6"/>
    <mergeCell ref="J36:Q36"/>
    <mergeCell ref="A36:I36"/>
    <mergeCell ref="A1:Q1"/>
    <mergeCell ref="D3:Q3"/>
    <mergeCell ref="D4:Q4"/>
    <mergeCell ref="O2:P2"/>
    <mergeCell ref="A7:D7"/>
    <mergeCell ref="E7:Q7"/>
    <mergeCell ref="B2:N2"/>
    <mergeCell ref="J5:J6"/>
    <mergeCell ref="K5:K6"/>
    <mergeCell ref="L5:L6"/>
    <mergeCell ref="Q5:Q6"/>
    <mergeCell ref="D5:D6"/>
    <mergeCell ref="E5:E6"/>
    <mergeCell ref="H5:H6"/>
    <mergeCell ref="C11:D15"/>
    <mergeCell ref="E11:L11"/>
    <mergeCell ref="E12:L12"/>
  </mergeCells>
  <phoneticPr fontId="1" type="noConversion"/>
  <printOptions horizontalCentered="1"/>
  <pageMargins left="0.4" right="0.4" top="0.3" bottom="0.3" header="0" footer="0"/>
  <pageSetup paperSize="9" scale="65" fitToHeight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8033-6155-CB41-B13F-A853D0B5A27B}">
  <dimension ref="A1:F37"/>
  <sheetViews>
    <sheetView view="pageBreakPreview" zoomScaleNormal="130" zoomScaleSheetLayoutView="100" workbookViewId="0">
      <selection activeCell="B5" sqref="B5:D5"/>
    </sheetView>
  </sheetViews>
  <sheetFormatPr baseColWidth="10" defaultColWidth="9" defaultRowHeight="15"/>
  <cols>
    <col min="1" max="1" width="10" style="8" customWidth="1"/>
    <col min="2" max="2" width="15" style="8" customWidth="1"/>
    <col min="3" max="3" width="10" style="8" customWidth="1"/>
    <col min="4" max="4" width="13.33203125" style="8" customWidth="1"/>
    <col min="5" max="5" width="11.6640625" style="8" customWidth="1"/>
    <col min="6" max="6" width="20" style="8" customWidth="1"/>
    <col min="7" max="16384" width="9" style="8"/>
  </cols>
  <sheetData>
    <row r="1" spans="1:6" ht="30" customHeight="1">
      <c r="A1" s="91" t="s">
        <v>55</v>
      </c>
      <c r="B1" s="91"/>
      <c r="C1" s="91"/>
      <c r="D1" s="91"/>
      <c r="E1" s="91"/>
      <c r="F1" s="91"/>
    </row>
    <row r="2" spans="1:6" ht="20" customHeight="1">
      <c r="A2" s="89" t="s">
        <v>62</v>
      </c>
      <c r="B2" s="89"/>
      <c r="C2" s="89"/>
      <c r="D2" s="89"/>
      <c r="E2" s="89"/>
      <c r="F2" s="89"/>
    </row>
    <row r="3" spans="1:6" ht="40" customHeight="1">
      <c r="A3" s="96" t="s">
        <v>63</v>
      </c>
      <c r="B3" s="96"/>
      <c r="C3" s="96"/>
      <c r="D3" s="96"/>
      <c r="E3" s="96"/>
      <c r="F3" s="96"/>
    </row>
    <row r="4" spans="1:6" ht="70" customHeight="1">
      <c r="A4" s="102" t="s">
        <v>66</v>
      </c>
      <c r="B4" s="102"/>
      <c r="C4" s="102"/>
      <c r="D4" s="102"/>
      <c r="E4" s="102"/>
      <c r="F4" s="102"/>
    </row>
    <row r="5" spans="1:6" s="11" customFormat="1" ht="25" customHeight="1">
      <c r="A5" s="9" t="s">
        <v>56</v>
      </c>
      <c r="B5" s="92"/>
      <c r="C5" s="92"/>
      <c r="D5" s="92"/>
      <c r="E5" s="9" t="s">
        <v>57</v>
      </c>
      <c r="F5" s="10"/>
    </row>
    <row r="6" spans="1:6" s="11" customFormat="1" ht="25" customHeight="1">
      <c r="A6" s="12" t="s">
        <v>58</v>
      </c>
      <c r="B6" s="13"/>
      <c r="C6" s="12" t="s">
        <v>59</v>
      </c>
      <c r="D6" s="13"/>
      <c r="E6" s="12" t="s">
        <v>60</v>
      </c>
      <c r="F6" s="13"/>
    </row>
    <row r="7" spans="1:6" ht="30" customHeight="1">
      <c r="A7" s="93" t="s">
        <v>61</v>
      </c>
      <c r="B7" s="94"/>
      <c r="C7" s="94"/>
      <c r="D7" s="94"/>
      <c r="E7" s="94"/>
      <c r="F7" s="95"/>
    </row>
    <row r="8" spans="1:6" ht="30" customHeight="1">
      <c r="A8" s="88" t="s">
        <v>65</v>
      </c>
      <c r="B8" s="89"/>
      <c r="C8" s="89"/>
      <c r="D8" s="89"/>
      <c r="E8" s="89"/>
      <c r="F8" s="90"/>
    </row>
    <row r="9" spans="1:6" ht="30" customHeight="1">
      <c r="A9" s="88" t="s">
        <v>64</v>
      </c>
      <c r="B9" s="89"/>
      <c r="C9" s="89"/>
      <c r="D9" s="89"/>
      <c r="E9" s="89"/>
      <c r="F9" s="90"/>
    </row>
    <row r="10" spans="1:6" ht="30" customHeight="1">
      <c r="A10" s="88"/>
      <c r="B10" s="89"/>
      <c r="C10" s="89"/>
      <c r="D10" s="89"/>
      <c r="E10" s="89"/>
      <c r="F10" s="90"/>
    </row>
    <row r="11" spans="1:6" ht="30" customHeight="1">
      <c r="A11" s="88"/>
      <c r="B11" s="96"/>
      <c r="C11" s="96"/>
      <c r="D11" s="96"/>
      <c r="E11" s="96"/>
      <c r="F11" s="97"/>
    </row>
    <row r="12" spans="1:6" ht="30" customHeight="1">
      <c r="A12" s="88"/>
      <c r="B12" s="89"/>
      <c r="C12" s="89"/>
      <c r="D12" s="89"/>
      <c r="E12" s="89"/>
      <c r="F12" s="90"/>
    </row>
    <row r="13" spans="1:6" ht="30" customHeight="1">
      <c r="A13" s="88"/>
      <c r="B13" s="89"/>
      <c r="C13" s="89"/>
      <c r="D13" s="89"/>
      <c r="E13" s="89"/>
      <c r="F13" s="90"/>
    </row>
    <row r="14" spans="1:6" ht="30" customHeight="1">
      <c r="A14" s="88"/>
      <c r="B14" s="89"/>
      <c r="C14" s="89"/>
      <c r="D14" s="89"/>
      <c r="E14" s="89"/>
      <c r="F14" s="90"/>
    </row>
    <row r="15" spans="1:6" ht="30" customHeight="1">
      <c r="A15" s="88"/>
      <c r="B15" s="89"/>
      <c r="C15" s="89"/>
      <c r="D15" s="89"/>
      <c r="E15" s="89"/>
      <c r="F15" s="90"/>
    </row>
    <row r="16" spans="1:6" ht="30" customHeight="1">
      <c r="A16" s="88"/>
      <c r="B16" s="96"/>
      <c r="C16" s="96"/>
      <c r="D16" s="96"/>
      <c r="E16" s="96"/>
      <c r="F16" s="97"/>
    </row>
    <row r="17" spans="1:6" ht="30" customHeight="1">
      <c r="A17" s="88"/>
      <c r="B17" s="89"/>
      <c r="C17" s="89"/>
      <c r="D17" s="89"/>
      <c r="E17" s="89"/>
      <c r="F17" s="90"/>
    </row>
    <row r="18" spans="1:6" ht="30" customHeight="1">
      <c r="A18" s="88"/>
      <c r="B18" s="89"/>
      <c r="C18" s="89"/>
      <c r="D18" s="89"/>
      <c r="E18" s="89"/>
      <c r="F18" s="90"/>
    </row>
    <row r="19" spans="1:6" ht="30" customHeight="1">
      <c r="A19" s="88"/>
      <c r="B19" s="89"/>
      <c r="C19" s="89"/>
      <c r="D19" s="89"/>
      <c r="E19" s="89"/>
      <c r="F19" s="90"/>
    </row>
    <row r="20" spans="1:6" ht="30" customHeight="1">
      <c r="A20" s="88"/>
      <c r="B20" s="89"/>
      <c r="C20" s="89"/>
      <c r="D20" s="89"/>
      <c r="E20" s="89"/>
      <c r="F20" s="90"/>
    </row>
    <row r="21" spans="1:6" ht="30" customHeight="1">
      <c r="A21" s="88"/>
      <c r="B21" s="96"/>
      <c r="C21" s="96"/>
      <c r="D21" s="96"/>
      <c r="E21" s="96"/>
      <c r="F21" s="97"/>
    </row>
    <row r="22" spans="1:6" ht="30" customHeight="1">
      <c r="A22" s="88"/>
      <c r="B22" s="89"/>
      <c r="C22" s="89"/>
      <c r="D22" s="89"/>
      <c r="E22" s="89"/>
      <c r="F22" s="90"/>
    </row>
    <row r="23" spans="1:6" ht="30" customHeight="1">
      <c r="A23" s="98"/>
      <c r="B23" s="99"/>
      <c r="C23" s="99"/>
      <c r="D23" s="99"/>
      <c r="E23" s="99"/>
      <c r="F23" s="100"/>
    </row>
    <row r="24" spans="1:6" ht="30" customHeight="1">
      <c r="A24" s="98"/>
      <c r="B24" s="99"/>
      <c r="C24" s="99"/>
      <c r="D24" s="99"/>
      <c r="E24" s="99"/>
      <c r="F24" s="100"/>
    </row>
    <row r="25" spans="1:6" ht="30" customHeight="1">
      <c r="A25" s="98"/>
      <c r="B25" s="99"/>
      <c r="C25" s="99"/>
      <c r="D25" s="99"/>
      <c r="E25" s="99"/>
      <c r="F25" s="100"/>
    </row>
    <row r="26" spans="1:6" ht="30" customHeight="1">
      <c r="A26" s="103"/>
      <c r="B26" s="104"/>
      <c r="C26" s="104"/>
      <c r="D26" s="104"/>
      <c r="E26" s="104"/>
      <c r="F26" s="105"/>
    </row>
    <row r="27" spans="1:6" ht="30" customHeight="1">
      <c r="A27" s="101"/>
      <c r="B27" s="99"/>
      <c r="C27" s="99"/>
      <c r="D27" s="99"/>
      <c r="E27" s="99"/>
      <c r="F27" s="99"/>
    </row>
    <row r="28" spans="1:6" ht="30" customHeight="1">
      <c r="A28" s="101"/>
      <c r="B28" s="99"/>
      <c r="C28" s="99"/>
      <c r="D28" s="99"/>
      <c r="E28" s="99"/>
      <c r="F28" s="99"/>
    </row>
    <row r="29" spans="1:6" ht="30" customHeight="1">
      <c r="A29" s="101"/>
      <c r="B29" s="99"/>
      <c r="C29" s="99"/>
      <c r="D29" s="99"/>
      <c r="E29" s="99"/>
      <c r="F29" s="99"/>
    </row>
    <row r="30" spans="1:6" ht="30" customHeight="1">
      <c r="A30" s="101"/>
      <c r="B30" s="99"/>
      <c r="C30" s="99"/>
      <c r="D30" s="99"/>
      <c r="E30" s="99"/>
      <c r="F30" s="99"/>
    </row>
    <row r="31" spans="1:6" ht="30" customHeight="1">
      <c r="A31" s="101"/>
      <c r="B31" s="99"/>
      <c r="C31" s="99"/>
      <c r="D31" s="99"/>
      <c r="E31" s="99"/>
      <c r="F31" s="99"/>
    </row>
    <row r="32" spans="1:6" ht="30" customHeight="1">
      <c r="A32" s="101"/>
      <c r="B32" s="99"/>
      <c r="C32" s="99"/>
      <c r="D32" s="99"/>
      <c r="E32" s="99"/>
      <c r="F32" s="99"/>
    </row>
    <row r="33" spans="1:6" ht="30" customHeight="1">
      <c r="A33" s="101"/>
      <c r="B33" s="99"/>
      <c r="C33" s="99"/>
      <c r="D33" s="99"/>
      <c r="E33" s="99"/>
      <c r="F33" s="99"/>
    </row>
    <row r="34" spans="1:6" ht="30" customHeight="1">
      <c r="A34" s="101"/>
      <c r="B34" s="99"/>
      <c r="C34" s="99"/>
      <c r="D34" s="99"/>
      <c r="E34" s="99"/>
      <c r="F34" s="99"/>
    </row>
    <row r="35" spans="1:6" ht="30" customHeight="1">
      <c r="A35" s="101"/>
      <c r="B35" s="99"/>
      <c r="C35" s="99"/>
      <c r="D35" s="99"/>
      <c r="E35" s="99"/>
      <c r="F35" s="99"/>
    </row>
    <row r="36" spans="1:6" ht="30" customHeight="1">
      <c r="A36" s="101"/>
      <c r="B36" s="99"/>
      <c r="C36" s="99"/>
      <c r="D36" s="99"/>
      <c r="E36" s="99"/>
      <c r="F36" s="99"/>
    </row>
    <row r="37" spans="1:6" ht="30" customHeight="1">
      <c r="A37" s="101"/>
      <c r="B37" s="99"/>
      <c r="C37" s="99"/>
      <c r="D37" s="99"/>
      <c r="E37" s="99"/>
      <c r="F37" s="99"/>
    </row>
  </sheetData>
  <mergeCells count="36">
    <mergeCell ref="A35:F35"/>
    <mergeCell ref="A36:F36"/>
    <mergeCell ref="A37:F37"/>
    <mergeCell ref="A2:F2"/>
    <mergeCell ref="A3:F3"/>
    <mergeCell ref="A4:F4"/>
    <mergeCell ref="A29:F29"/>
    <mergeCell ref="A30:F30"/>
    <mergeCell ref="A31:F31"/>
    <mergeCell ref="A32:F32"/>
    <mergeCell ref="A33:F33"/>
    <mergeCell ref="A34:F34"/>
    <mergeCell ref="A25:F25"/>
    <mergeCell ref="A26:F26"/>
    <mergeCell ref="A27:F27"/>
    <mergeCell ref="A28:F28"/>
    <mergeCell ref="A24:F24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12:F12"/>
    <mergeCell ref="A1:F1"/>
    <mergeCell ref="B5:D5"/>
    <mergeCell ref="A7:F7"/>
    <mergeCell ref="A8:F8"/>
    <mergeCell ref="A9:F9"/>
    <mergeCell ref="A10:F10"/>
    <mergeCell ref="A11:F11"/>
  </mergeCells>
  <phoneticPr fontId="1" type="noConversion"/>
  <printOptions horizontalCentered="1" verticalCentered="1"/>
  <pageMargins left="0.16" right="0.16" top="0.59" bottom="0.59" header="0.51" footer="0.5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168-DB06-CB4F-8526-4B1DBE384866}">
  <dimension ref="A1:G44"/>
  <sheetViews>
    <sheetView view="pageBreakPreview" zoomScaleNormal="115" zoomScaleSheetLayoutView="100" workbookViewId="0">
      <selection activeCell="C5" sqref="C5:E5"/>
    </sheetView>
  </sheetViews>
  <sheetFormatPr baseColWidth="10" defaultColWidth="9" defaultRowHeight="15"/>
  <cols>
    <col min="1" max="1" width="4.1640625" style="8" customWidth="1"/>
    <col min="2" max="2" width="10.83203125" style="8" customWidth="1"/>
    <col min="3" max="3" width="16.6640625" style="8" customWidth="1"/>
    <col min="4" max="4" width="11.6640625" style="8" customWidth="1"/>
    <col min="5" max="5" width="16.6640625" style="8" customWidth="1"/>
    <col min="6" max="6" width="11.6640625" style="8" customWidth="1"/>
    <col min="7" max="7" width="15" style="8" customWidth="1"/>
    <col min="8" max="8" width="9" style="8"/>
    <col min="9" max="9" width="12.6640625" style="8" bestFit="1" customWidth="1"/>
    <col min="10" max="10" width="20.1640625" style="8" customWidth="1"/>
    <col min="11" max="16384" width="9" style="8"/>
  </cols>
  <sheetData>
    <row r="1" spans="1:7" ht="20" customHeight="1">
      <c r="A1" s="91" t="s">
        <v>67</v>
      </c>
      <c r="B1" s="91"/>
      <c r="C1" s="91"/>
      <c r="D1" s="91"/>
      <c r="E1" s="91"/>
      <c r="F1" s="91"/>
      <c r="G1" s="91"/>
    </row>
    <row r="2" spans="1:7" ht="20" customHeight="1">
      <c r="A2" s="89" t="s">
        <v>68</v>
      </c>
      <c r="B2" s="89"/>
      <c r="C2" s="89"/>
      <c r="D2" s="89"/>
      <c r="E2" s="89"/>
      <c r="F2" s="89"/>
      <c r="G2" s="89"/>
    </row>
    <row r="3" spans="1:7" ht="20" customHeight="1">
      <c r="A3" s="96" t="s">
        <v>77</v>
      </c>
      <c r="B3" s="96"/>
      <c r="C3" s="96"/>
      <c r="D3" s="96"/>
      <c r="E3" s="96"/>
      <c r="F3" s="96"/>
      <c r="G3" s="96"/>
    </row>
    <row r="4" spans="1:7" ht="81" customHeight="1">
      <c r="A4" s="102" t="s">
        <v>66</v>
      </c>
      <c r="B4" s="102"/>
      <c r="C4" s="102"/>
      <c r="D4" s="102"/>
      <c r="E4" s="102"/>
      <c r="F4" s="102"/>
      <c r="G4" s="102"/>
    </row>
    <row r="5" spans="1:7" s="11" customFormat="1" ht="30" customHeight="1">
      <c r="A5" s="109" t="s">
        <v>56</v>
      </c>
      <c r="B5" s="109"/>
      <c r="C5" s="111"/>
      <c r="D5" s="111"/>
      <c r="E5" s="111"/>
      <c r="F5" s="9" t="s">
        <v>58</v>
      </c>
      <c r="G5" s="9"/>
    </row>
    <row r="6" spans="1:7" s="11" customFormat="1" ht="30" customHeight="1">
      <c r="A6" s="111" t="s">
        <v>69</v>
      </c>
      <c r="B6" s="111"/>
      <c r="C6" s="17"/>
      <c r="D6" s="15" t="s">
        <v>76</v>
      </c>
      <c r="E6" s="17"/>
      <c r="F6" s="9" t="s">
        <v>70</v>
      </c>
      <c r="G6" s="9"/>
    </row>
    <row r="7" spans="1:7" ht="20" customHeight="1">
      <c r="A7" s="112" t="s">
        <v>71</v>
      </c>
      <c r="B7" s="94"/>
      <c r="C7" s="94"/>
      <c r="D7" s="94"/>
      <c r="E7" s="94"/>
      <c r="F7" s="94"/>
      <c r="G7" s="95"/>
    </row>
    <row r="8" spans="1:7" ht="20" customHeight="1">
      <c r="A8" s="24" t="s">
        <v>86</v>
      </c>
      <c r="B8" s="96" t="s">
        <v>123</v>
      </c>
      <c r="C8" s="96"/>
      <c r="D8" s="96"/>
      <c r="E8" s="96"/>
      <c r="F8" s="96"/>
      <c r="G8" s="97"/>
    </row>
    <row r="9" spans="1:7" ht="50" customHeight="1">
      <c r="A9" s="25"/>
      <c r="B9" s="96" t="s">
        <v>81</v>
      </c>
      <c r="C9" s="96"/>
      <c r="D9" s="96"/>
      <c r="E9" s="96"/>
      <c r="F9" s="96"/>
      <c r="G9" s="97"/>
    </row>
    <row r="10" spans="1:7" ht="20" customHeight="1">
      <c r="A10" s="24" t="s">
        <v>87</v>
      </c>
      <c r="B10" s="96" t="s">
        <v>82</v>
      </c>
      <c r="C10" s="96"/>
      <c r="D10" s="96"/>
      <c r="E10" s="96"/>
      <c r="F10" s="96"/>
      <c r="G10" s="97"/>
    </row>
    <row r="11" spans="1:7" ht="20" customHeight="1">
      <c r="A11" s="24"/>
      <c r="B11" s="96" t="s">
        <v>83</v>
      </c>
      <c r="C11" s="96"/>
      <c r="D11" s="96"/>
      <c r="E11" s="96"/>
      <c r="F11" s="96"/>
      <c r="G11" s="97"/>
    </row>
    <row r="12" spans="1:7" ht="20" customHeight="1">
      <c r="A12" s="24" t="s">
        <v>88</v>
      </c>
      <c r="B12" s="96" t="s">
        <v>84</v>
      </c>
      <c r="C12" s="96"/>
      <c r="D12" s="96"/>
      <c r="E12" s="96"/>
      <c r="F12" s="96"/>
      <c r="G12" s="97"/>
    </row>
    <row r="13" spans="1:7" ht="20" customHeight="1">
      <c r="A13" s="24" t="s">
        <v>89</v>
      </c>
      <c r="B13" s="96" t="s">
        <v>85</v>
      </c>
      <c r="C13" s="96"/>
      <c r="D13" s="96"/>
      <c r="E13" s="96"/>
      <c r="F13" s="96"/>
      <c r="G13" s="97"/>
    </row>
    <row r="14" spans="1:7" ht="20" customHeight="1">
      <c r="A14" s="24" t="s">
        <v>90</v>
      </c>
      <c r="B14" s="96" t="s">
        <v>91</v>
      </c>
      <c r="C14" s="96"/>
      <c r="D14" s="96"/>
      <c r="E14" s="96"/>
      <c r="F14" s="96"/>
      <c r="G14" s="97"/>
    </row>
    <row r="15" spans="1:7" ht="20" customHeight="1">
      <c r="A15" s="24"/>
      <c r="B15" s="96" t="s">
        <v>83</v>
      </c>
      <c r="C15" s="96"/>
      <c r="D15" s="96"/>
      <c r="E15" s="96"/>
      <c r="F15" s="96"/>
      <c r="G15" s="97"/>
    </row>
    <row r="16" spans="1:7" ht="20" customHeight="1">
      <c r="A16" s="24" t="s">
        <v>92</v>
      </c>
      <c r="B16" s="96" t="s">
        <v>93</v>
      </c>
      <c r="C16" s="96"/>
      <c r="D16" s="96"/>
      <c r="E16" s="96"/>
      <c r="F16" s="96"/>
      <c r="G16" s="97"/>
    </row>
    <row r="17" spans="1:7" ht="20" customHeight="1">
      <c r="A17" s="24" t="s">
        <v>94</v>
      </c>
      <c r="B17" s="96" t="s">
        <v>101</v>
      </c>
      <c r="C17" s="96"/>
      <c r="D17" s="96"/>
      <c r="E17" s="96"/>
      <c r="F17" s="96"/>
      <c r="G17" s="97"/>
    </row>
    <row r="18" spans="1:7" ht="20" customHeight="1">
      <c r="A18" s="24" t="s">
        <v>95</v>
      </c>
      <c r="B18" s="96" t="s">
        <v>100</v>
      </c>
      <c r="C18" s="96"/>
      <c r="D18" s="96"/>
      <c r="E18" s="96"/>
      <c r="F18" s="96"/>
      <c r="G18" s="97"/>
    </row>
    <row r="19" spans="1:7" ht="20" customHeight="1">
      <c r="A19" s="24" t="s">
        <v>96</v>
      </c>
      <c r="B19" s="96" t="s">
        <v>99</v>
      </c>
      <c r="C19" s="96"/>
      <c r="D19" s="96"/>
      <c r="E19" s="96"/>
      <c r="F19" s="96"/>
      <c r="G19" s="97"/>
    </row>
    <row r="20" spans="1:7" ht="20" customHeight="1">
      <c r="A20" s="24" t="s">
        <v>97</v>
      </c>
      <c r="B20" s="96" t="s">
        <v>98</v>
      </c>
      <c r="C20" s="96"/>
      <c r="D20" s="96"/>
      <c r="E20" s="96"/>
      <c r="F20" s="96"/>
      <c r="G20" s="97"/>
    </row>
    <row r="21" spans="1:7" ht="20" customHeight="1">
      <c r="A21" s="24"/>
      <c r="B21" s="96"/>
      <c r="C21" s="96"/>
      <c r="D21" s="96"/>
      <c r="E21" s="96"/>
      <c r="F21" s="96"/>
      <c r="G21" s="97"/>
    </row>
    <row r="22" spans="1:7" ht="20" customHeight="1">
      <c r="A22" s="24"/>
      <c r="B22" s="96"/>
      <c r="C22" s="96"/>
      <c r="D22" s="96"/>
      <c r="E22" s="96"/>
      <c r="F22" s="96"/>
      <c r="G22" s="97"/>
    </row>
    <row r="23" spans="1:7" ht="20" customHeight="1">
      <c r="A23" s="24"/>
      <c r="B23" s="96"/>
      <c r="C23" s="96"/>
      <c r="D23" s="96"/>
      <c r="E23" s="96"/>
      <c r="F23" s="96"/>
      <c r="G23" s="97"/>
    </row>
    <row r="24" spans="1:7" ht="20" customHeight="1">
      <c r="A24" s="24"/>
      <c r="B24" s="96"/>
      <c r="C24" s="96"/>
      <c r="D24" s="96"/>
      <c r="E24" s="96"/>
      <c r="F24" s="96"/>
      <c r="G24" s="97"/>
    </row>
    <row r="25" spans="1:7" ht="20" customHeight="1">
      <c r="A25" s="24"/>
      <c r="B25" s="96"/>
      <c r="C25" s="96"/>
      <c r="D25" s="96"/>
      <c r="E25" s="96"/>
      <c r="F25" s="96"/>
      <c r="G25" s="97"/>
    </row>
    <row r="26" spans="1:7" ht="20" customHeight="1">
      <c r="A26" s="24"/>
      <c r="B26" s="96"/>
      <c r="C26" s="96"/>
      <c r="D26" s="96"/>
      <c r="E26" s="96"/>
      <c r="F26" s="96"/>
      <c r="G26" s="97"/>
    </row>
    <row r="27" spans="1:7" ht="20" customHeight="1">
      <c r="A27" s="24"/>
      <c r="B27" s="96"/>
      <c r="C27" s="96"/>
      <c r="D27" s="96"/>
      <c r="E27" s="96"/>
      <c r="F27" s="96"/>
      <c r="G27" s="97"/>
    </row>
    <row r="28" spans="1:7" ht="20" customHeight="1">
      <c r="A28" s="24"/>
      <c r="B28" s="96"/>
      <c r="C28" s="96"/>
      <c r="D28" s="96"/>
      <c r="E28" s="96"/>
      <c r="F28" s="96"/>
      <c r="G28" s="97"/>
    </row>
    <row r="29" spans="1:7" ht="20" customHeight="1">
      <c r="A29" s="24"/>
      <c r="B29" s="96"/>
      <c r="C29" s="96"/>
      <c r="D29" s="96"/>
      <c r="E29" s="96"/>
      <c r="F29" s="96"/>
      <c r="G29" s="97"/>
    </row>
    <row r="30" spans="1:7" ht="15" hidden="1" customHeight="1">
      <c r="A30" s="26"/>
      <c r="B30" s="20"/>
      <c r="C30" s="23"/>
      <c r="D30" s="23"/>
      <c r="E30" s="23"/>
      <c r="F30" s="23"/>
      <c r="G30" s="19"/>
    </row>
    <row r="31" spans="1:7" ht="15" hidden="1" customHeight="1">
      <c r="A31" s="26"/>
      <c r="B31" s="20"/>
      <c r="C31" s="23"/>
      <c r="D31" s="23"/>
      <c r="E31" s="23"/>
      <c r="F31" s="23"/>
      <c r="G31" s="19"/>
    </row>
    <row r="32" spans="1:7" ht="15" hidden="1" customHeight="1">
      <c r="A32" s="26"/>
      <c r="B32" s="20"/>
      <c r="C32" s="23"/>
      <c r="D32" s="23"/>
      <c r="E32" s="23"/>
      <c r="F32" s="21"/>
      <c r="G32" s="22"/>
    </row>
    <row r="33" spans="1:7" ht="30" customHeight="1">
      <c r="A33" s="109" t="s">
        <v>72</v>
      </c>
      <c r="B33" s="109"/>
      <c r="C33" s="109"/>
      <c r="D33" s="109"/>
      <c r="E33" s="109"/>
      <c r="F33" s="9" t="s">
        <v>73</v>
      </c>
      <c r="G33" s="18"/>
    </row>
    <row r="34" spans="1:7" ht="30" customHeight="1">
      <c r="A34" s="109"/>
      <c r="B34" s="109"/>
      <c r="C34" s="109"/>
      <c r="D34" s="109"/>
      <c r="E34" s="109"/>
      <c r="F34" s="9" t="s">
        <v>74</v>
      </c>
      <c r="G34" s="18"/>
    </row>
    <row r="35" spans="1:7" ht="18" customHeight="1">
      <c r="A35" s="110" t="s">
        <v>75</v>
      </c>
      <c r="B35" s="89"/>
      <c r="C35" s="89"/>
      <c r="D35" s="89"/>
      <c r="E35" s="89"/>
      <c r="F35" s="89"/>
      <c r="G35" s="90"/>
    </row>
    <row r="36" spans="1:7" ht="18" customHeight="1">
      <c r="A36" s="110" t="s">
        <v>78</v>
      </c>
      <c r="B36" s="89"/>
      <c r="C36" s="89"/>
      <c r="D36" s="89"/>
      <c r="E36" s="89"/>
      <c r="F36" s="89"/>
      <c r="G36" s="90"/>
    </row>
    <row r="37" spans="1:7" ht="18" customHeight="1">
      <c r="A37" s="110" t="s">
        <v>79</v>
      </c>
      <c r="B37" s="89"/>
      <c r="C37" s="89"/>
      <c r="D37" s="89"/>
      <c r="E37" s="89"/>
      <c r="F37" s="89"/>
      <c r="G37" s="90"/>
    </row>
    <row r="38" spans="1:7" ht="18" customHeight="1">
      <c r="A38" s="106" t="s">
        <v>80</v>
      </c>
      <c r="B38" s="107"/>
      <c r="C38" s="107"/>
      <c r="D38" s="107"/>
      <c r="E38" s="107"/>
      <c r="F38" s="107"/>
      <c r="G38" s="108"/>
    </row>
    <row r="39" spans="1:7">
      <c r="B39" s="16"/>
      <c r="C39" s="16"/>
      <c r="D39" s="16"/>
      <c r="E39" s="16"/>
      <c r="F39" s="16"/>
      <c r="G39" s="16"/>
    </row>
    <row r="40" spans="1:7">
      <c r="B40" s="16"/>
      <c r="C40" s="16"/>
      <c r="D40" s="16"/>
      <c r="E40" s="16"/>
      <c r="F40" s="16"/>
      <c r="G40" s="16"/>
    </row>
    <row r="41" spans="1:7">
      <c r="B41" s="16"/>
      <c r="C41" s="16"/>
      <c r="D41" s="16"/>
      <c r="E41" s="16"/>
      <c r="F41" s="16"/>
      <c r="G41" s="16"/>
    </row>
    <row r="42" spans="1:7">
      <c r="B42" s="16"/>
      <c r="C42" s="16"/>
      <c r="D42" s="16"/>
      <c r="E42" s="16"/>
      <c r="F42" s="16"/>
      <c r="G42" s="16"/>
    </row>
    <row r="43" spans="1:7">
      <c r="B43" s="16"/>
      <c r="C43" s="16"/>
      <c r="D43" s="16"/>
      <c r="E43" s="16"/>
      <c r="F43" s="16"/>
      <c r="G43" s="16"/>
    </row>
    <row r="44" spans="1:7">
      <c r="B44" s="16"/>
      <c r="C44" s="16"/>
      <c r="D44" s="16"/>
      <c r="E44" s="16"/>
      <c r="F44" s="16"/>
      <c r="G44" s="16"/>
    </row>
  </sheetData>
  <mergeCells count="35">
    <mergeCell ref="A6:B6"/>
    <mergeCell ref="A7:G7"/>
    <mergeCell ref="B16:G16"/>
    <mergeCell ref="B17:G17"/>
    <mergeCell ref="C5:E5"/>
    <mergeCell ref="B8:G8"/>
    <mergeCell ref="B9:G9"/>
    <mergeCell ref="B10:G10"/>
    <mergeCell ref="B12:G12"/>
    <mergeCell ref="B13:G13"/>
    <mergeCell ref="B14:G14"/>
    <mergeCell ref="A38:G38"/>
    <mergeCell ref="A1:G1"/>
    <mergeCell ref="B11:G11"/>
    <mergeCell ref="B15:G15"/>
    <mergeCell ref="A33:E34"/>
    <mergeCell ref="A35:G35"/>
    <mergeCell ref="A36:G36"/>
    <mergeCell ref="A37:G37"/>
    <mergeCell ref="B24:G24"/>
    <mergeCell ref="B25:G25"/>
    <mergeCell ref="A2:G2"/>
    <mergeCell ref="A3:G3"/>
    <mergeCell ref="A4:G4"/>
    <mergeCell ref="B27:G27"/>
    <mergeCell ref="B28:G28"/>
    <mergeCell ref="A5:B5"/>
    <mergeCell ref="B29:G29"/>
    <mergeCell ref="B18:G18"/>
    <mergeCell ref="B19:G19"/>
    <mergeCell ref="B20:G20"/>
    <mergeCell ref="B21:G21"/>
    <mergeCell ref="B22:G22"/>
    <mergeCell ref="B23:G23"/>
    <mergeCell ref="B26:G26"/>
  </mergeCells>
  <phoneticPr fontId="1" type="noConversion"/>
  <printOptions horizontalCentered="1" verticalCentered="1"/>
  <pageMargins left="0.4" right="0.4" top="0.3" bottom="0.3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4078A-52E7-E045-B0EC-24A832FC7EFB}">
  <dimension ref="A1:H19"/>
  <sheetViews>
    <sheetView view="pageBreakPreview" zoomScaleNormal="115" zoomScaleSheetLayoutView="100" workbookViewId="0">
      <selection activeCell="B3" sqref="B3"/>
    </sheetView>
  </sheetViews>
  <sheetFormatPr baseColWidth="10" defaultColWidth="9" defaultRowHeight="15"/>
  <cols>
    <col min="1" max="1" width="11.6640625" style="8" customWidth="1"/>
    <col min="2" max="2" width="43.33203125" style="8" customWidth="1"/>
    <col min="3" max="3" width="11.6640625" style="8" customWidth="1"/>
    <col min="4" max="4" width="16.6640625" style="8" customWidth="1"/>
    <col min="5" max="5" width="11.6640625" style="8" customWidth="1"/>
    <col min="6" max="6" width="43.33203125" style="8" customWidth="1"/>
    <col min="7" max="7" width="11.6640625" style="8" customWidth="1"/>
    <col min="8" max="8" width="16.6640625" style="8" customWidth="1"/>
    <col min="9" max="16384" width="9" style="8"/>
  </cols>
  <sheetData>
    <row r="1" spans="1:8" ht="40" customHeight="1">
      <c r="A1" s="123" t="s">
        <v>105</v>
      </c>
      <c r="B1" s="123"/>
      <c r="C1" s="123"/>
      <c r="D1" s="123"/>
      <c r="E1" s="123" t="s">
        <v>105</v>
      </c>
      <c r="F1" s="123"/>
      <c r="G1" s="123"/>
      <c r="H1" s="123"/>
    </row>
    <row r="2" spans="1:8" ht="30" customHeight="1">
      <c r="A2" s="104" t="s">
        <v>107</v>
      </c>
      <c r="B2" s="104"/>
      <c r="C2" s="124" t="s">
        <v>106</v>
      </c>
      <c r="D2" s="124"/>
      <c r="E2" s="104" t="s">
        <v>107</v>
      </c>
      <c r="F2" s="104"/>
      <c r="G2" s="124" t="s">
        <v>116</v>
      </c>
      <c r="H2" s="124"/>
    </row>
    <row r="3" spans="1:8" ht="30" customHeight="1">
      <c r="A3" s="27" t="s">
        <v>56</v>
      </c>
      <c r="B3" s="29"/>
      <c r="C3" s="27" t="s">
        <v>58</v>
      </c>
      <c r="D3" s="27"/>
      <c r="E3" s="125"/>
      <c r="F3" s="126"/>
      <c r="G3" s="126"/>
      <c r="H3" s="127"/>
    </row>
    <row r="4" spans="1:8" ht="30" customHeight="1">
      <c r="A4" s="27" t="s">
        <v>102</v>
      </c>
      <c r="B4" s="132"/>
      <c r="C4" s="132"/>
      <c r="D4" s="132"/>
      <c r="E4" s="128"/>
      <c r="F4" s="129"/>
      <c r="G4" s="129"/>
      <c r="H4" s="130"/>
    </row>
    <row r="5" spans="1:8" ht="30" customHeight="1">
      <c r="A5" s="27" t="s">
        <v>108</v>
      </c>
      <c r="B5" s="132"/>
      <c r="C5" s="132"/>
      <c r="D5" s="132"/>
      <c r="E5" s="128"/>
      <c r="F5" s="129"/>
      <c r="G5" s="129"/>
      <c r="H5" s="130"/>
    </row>
    <row r="6" spans="1:8" ht="30" customHeight="1">
      <c r="A6" s="28" t="s">
        <v>103</v>
      </c>
      <c r="B6" s="137" t="s">
        <v>109</v>
      </c>
      <c r="C6" s="137"/>
      <c r="D6" s="137"/>
      <c r="E6" s="128"/>
      <c r="F6" s="129"/>
      <c r="G6" s="129"/>
      <c r="H6" s="130"/>
    </row>
    <row r="7" spans="1:8" ht="30" customHeight="1">
      <c r="A7" s="134" t="s">
        <v>113</v>
      </c>
      <c r="B7" s="135"/>
      <c r="C7" s="135"/>
      <c r="D7" s="136"/>
      <c r="E7" s="128"/>
      <c r="F7" s="129"/>
      <c r="G7" s="129"/>
      <c r="H7" s="130"/>
    </row>
    <row r="8" spans="1:8" ht="35" customHeight="1">
      <c r="A8" s="98" t="s">
        <v>110</v>
      </c>
      <c r="B8" s="101"/>
      <c r="C8" s="101"/>
      <c r="D8" s="138"/>
      <c r="E8" s="128"/>
      <c r="F8" s="129"/>
      <c r="G8" s="129"/>
      <c r="H8" s="130"/>
    </row>
    <row r="9" spans="1:8" ht="80" customHeight="1">
      <c r="A9" s="139"/>
      <c r="B9" s="131"/>
      <c r="C9" s="131"/>
      <c r="D9" s="116"/>
      <c r="E9" s="128"/>
      <c r="F9" s="129"/>
      <c r="G9" s="129"/>
      <c r="H9" s="130"/>
    </row>
    <row r="10" spans="1:8" ht="30" customHeight="1">
      <c r="A10" s="134" t="s">
        <v>104</v>
      </c>
      <c r="B10" s="135"/>
      <c r="C10" s="135"/>
      <c r="D10" s="136"/>
      <c r="E10" s="129"/>
      <c r="F10" s="129"/>
      <c r="G10" s="129"/>
      <c r="H10" s="130"/>
    </row>
    <row r="11" spans="1:8" ht="30" customHeight="1">
      <c r="A11" s="133" t="s">
        <v>114</v>
      </c>
      <c r="B11" s="99"/>
      <c r="C11" s="99"/>
      <c r="D11" s="100"/>
      <c r="E11" s="129"/>
      <c r="F11" s="129"/>
      <c r="G11" s="129"/>
      <c r="H11" s="130"/>
    </row>
    <row r="12" spans="1:8" ht="90" customHeight="1">
      <c r="A12" s="117" t="s">
        <v>111</v>
      </c>
      <c r="B12" s="118"/>
      <c r="C12" s="118"/>
      <c r="D12" s="119"/>
      <c r="E12" s="129"/>
      <c r="F12" s="129"/>
      <c r="G12" s="129"/>
      <c r="H12" s="130"/>
    </row>
    <row r="13" spans="1:8" ht="30" customHeight="1">
      <c r="A13" s="133" t="s">
        <v>115</v>
      </c>
      <c r="B13" s="99"/>
      <c r="C13" s="99"/>
      <c r="D13" s="100"/>
      <c r="E13" s="129"/>
      <c r="F13" s="129"/>
      <c r="G13" s="129"/>
      <c r="H13" s="130"/>
    </row>
    <row r="14" spans="1:8" ht="90" customHeight="1">
      <c r="A14" s="117" t="s">
        <v>111</v>
      </c>
      <c r="B14" s="118"/>
      <c r="C14" s="118"/>
      <c r="D14" s="119"/>
      <c r="E14" s="131"/>
      <c r="F14" s="131"/>
      <c r="G14" s="131"/>
      <c r="H14" s="116"/>
    </row>
    <row r="15" spans="1:8" ht="40" customHeight="1">
      <c r="A15" s="117" t="s">
        <v>112</v>
      </c>
      <c r="B15" s="118"/>
      <c r="C15" s="118"/>
      <c r="D15" s="119"/>
      <c r="E15" s="113" t="s">
        <v>121</v>
      </c>
      <c r="F15" s="113"/>
      <c r="G15" s="113"/>
      <c r="H15" s="114"/>
    </row>
    <row r="16" spans="1:8" ht="40" customHeight="1">
      <c r="A16" s="117"/>
      <c r="B16" s="118"/>
      <c r="C16" s="118"/>
      <c r="D16" s="119"/>
      <c r="E16" s="113" t="s">
        <v>120</v>
      </c>
      <c r="F16" s="113"/>
      <c r="G16" s="113"/>
      <c r="H16" s="114"/>
    </row>
    <row r="17" spans="1:8" ht="40" customHeight="1">
      <c r="A17" s="117"/>
      <c r="B17" s="118"/>
      <c r="C17" s="118"/>
      <c r="D17" s="119"/>
      <c r="E17" s="113" t="s">
        <v>119</v>
      </c>
      <c r="F17" s="113"/>
      <c r="G17" s="113"/>
      <c r="H17" s="114"/>
    </row>
    <row r="18" spans="1:8" ht="40" customHeight="1">
      <c r="A18" s="117"/>
      <c r="B18" s="118"/>
      <c r="C18" s="118"/>
      <c r="D18" s="119"/>
      <c r="E18" s="115" t="s">
        <v>118</v>
      </c>
      <c r="F18" s="30"/>
      <c r="G18" s="27" t="s">
        <v>117</v>
      </c>
      <c r="H18" s="30"/>
    </row>
    <row r="19" spans="1:8" ht="40" customHeight="1">
      <c r="A19" s="120"/>
      <c r="B19" s="121"/>
      <c r="C19" s="121"/>
      <c r="D19" s="122"/>
      <c r="E19" s="116"/>
      <c r="F19" s="30"/>
      <c r="G19" s="27" t="s">
        <v>117</v>
      </c>
      <c r="H19" s="30"/>
    </row>
  </sheetData>
  <mergeCells count="23">
    <mergeCell ref="A10:D10"/>
    <mergeCell ref="A11:D11"/>
    <mergeCell ref="A2:B2"/>
    <mergeCell ref="B6:D6"/>
    <mergeCell ref="A7:D7"/>
    <mergeCell ref="A8:D8"/>
    <mergeCell ref="A9:D9"/>
    <mergeCell ref="E16:H16"/>
    <mergeCell ref="E17:H17"/>
    <mergeCell ref="E18:E19"/>
    <mergeCell ref="A15:D19"/>
    <mergeCell ref="E1:H1"/>
    <mergeCell ref="E2:F2"/>
    <mergeCell ref="G2:H2"/>
    <mergeCell ref="E3:H14"/>
    <mergeCell ref="E15:H15"/>
    <mergeCell ref="A1:D1"/>
    <mergeCell ref="B4:D4"/>
    <mergeCell ref="B5:D5"/>
    <mergeCell ref="A12:D12"/>
    <mergeCell ref="A13:D13"/>
    <mergeCell ref="A14:D14"/>
    <mergeCell ref="C2:D2"/>
  </mergeCells>
  <phoneticPr fontId="1" type="noConversion"/>
  <printOptions horizontalCentered="1" verticalCentered="1"/>
  <pageMargins left="0.4" right="0.4" top="0.3" bottom="0.3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B32AB-97E9-6640-B20C-60774AC02B8D}">
  <dimension ref="A1:C15"/>
  <sheetViews>
    <sheetView view="pageBreakPreview" zoomScaleNormal="115" zoomScaleSheetLayoutView="100" workbookViewId="0">
      <selection activeCell="A3" sqref="A3:C15"/>
    </sheetView>
  </sheetViews>
  <sheetFormatPr baseColWidth="10" defaultColWidth="9" defaultRowHeight="15"/>
  <cols>
    <col min="1" max="1" width="55" style="8" customWidth="1"/>
    <col min="2" max="2" width="11.6640625" style="8" customWidth="1"/>
    <col min="3" max="3" width="16.6640625" style="8" customWidth="1"/>
    <col min="4" max="16384" width="9" style="8"/>
  </cols>
  <sheetData>
    <row r="1" spans="1:3" ht="40" customHeight="1">
      <c r="A1" s="123" t="s">
        <v>105</v>
      </c>
      <c r="B1" s="123"/>
      <c r="C1" s="123"/>
    </row>
    <row r="2" spans="1:3" ht="30" customHeight="1">
      <c r="A2" s="14" t="s">
        <v>107</v>
      </c>
      <c r="B2" s="124" t="s">
        <v>116</v>
      </c>
      <c r="C2" s="124"/>
    </row>
    <row r="3" spans="1:3" ht="30" customHeight="1">
      <c r="A3" s="125"/>
      <c r="B3" s="126"/>
      <c r="C3" s="127"/>
    </row>
    <row r="4" spans="1:3" ht="30" customHeight="1">
      <c r="A4" s="128"/>
      <c r="B4" s="129"/>
      <c r="C4" s="130"/>
    </row>
    <row r="5" spans="1:3" ht="30" customHeight="1">
      <c r="A5" s="128"/>
      <c r="B5" s="129"/>
      <c r="C5" s="130"/>
    </row>
    <row r="6" spans="1:3" ht="30" customHeight="1">
      <c r="A6" s="128"/>
      <c r="B6" s="129"/>
      <c r="C6" s="130"/>
    </row>
    <row r="7" spans="1:3" ht="30" customHeight="1">
      <c r="A7" s="128"/>
      <c r="B7" s="129"/>
      <c r="C7" s="130"/>
    </row>
    <row r="8" spans="1:3" ht="30" customHeight="1">
      <c r="A8" s="128"/>
      <c r="B8" s="129"/>
      <c r="C8" s="130"/>
    </row>
    <row r="9" spans="1:3" ht="80" customHeight="1">
      <c r="A9" s="128"/>
      <c r="B9" s="129"/>
      <c r="C9" s="130"/>
    </row>
    <row r="10" spans="1:3" ht="30" customHeight="1">
      <c r="A10" s="128"/>
      <c r="B10" s="129"/>
      <c r="C10" s="130"/>
    </row>
    <row r="11" spans="1:3" ht="30" customHeight="1">
      <c r="A11" s="128"/>
      <c r="B11" s="129"/>
      <c r="C11" s="130"/>
    </row>
    <row r="12" spans="1:3" ht="80" customHeight="1">
      <c r="A12" s="128"/>
      <c r="B12" s="129"/>
      <c r="C12" s="130"/>
    </row>
    <row r="13" spans="1:3" ht="30" customHeight="1">
      <c r="A13" s="128"/>
      <c r="B13" s="129"/>
      <c r="C13" s="130"/>
    </row>
    <row r="14" spans="1:3" ht="80" customHeight="1">
      <c r="A14" s="128"/>
      <c r="B14" s="129"/>
      <c r="C14" s="130"/>
    </row>
    <row r="15" spans="1:3" ht="200" customHeight="1">
      <c r="A15" s="139"/>
      <c r="B15" s="131"/>
      <c r="C15" s="116"/>
    </row>
  </sheetData>
  <mergeCells count="3">
    <mergeCell ref="A3:C15"/>
    <mergeCell ref="A1:C1"/>
    <mergeCell ref="B2:C2"/>
  </mergeCells>
  <phoneticPr fontId="1" type="noConversion"/>
  <printOptions horizontalCentered="1" verticalCentered="1"/>
  <pageMargins left="0.4" right="0.4" top="0.3" bottom="0.3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计费表</vt:lpstr>
      <vt:lpstr>业务联系单（公司对中心）</vt:lpstr>
      <vt:lpstr>资料移交清单</vt:lpstr>
      <vt:lpstr>现场勘察记录表</vt:lpstr>
      <vt:lpstr>现场勘察记录表（内容补充页）</vt:lpstr>
      <vt:lpstr>计费表!Print_Area</vt:lpstr>
      <vt:lpstr>'业务联系单（公司对中心）'!Print_Area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黄金泽</dc:creator>
  <cp:lastModifiedBy>黄 金泽（评审）</cp:lastModifiedBy>
  <cp:lastPrinted>2023-12-08T08:55:26Z</cp:lastPrinted>
  <dcterms:created xsi:type="dcterms:W3CDTF">2023-05-11T02:21:10Z</dcterms:created>
  <dcterms:modified xsi:type="dcterms:W3CDTF">2024-08-26T16:53:52Z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2023-05-11T03:39:56Z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f63391c2-ffdc-464e-a357-ad9931a836ae</vt:lpwstr>
  </property>
  <property fmtid="{D5CDD505-2E9C-101B-9397-08002B2CF9AE}" pid="7" name="MSIP_Label_defa4170-0d19-0005-0004-bc88714345d2_ActionId">
    <vt:lpwstr>39807012-7cf4-4597-ae22-8763d746deda</vt:lpwstr>
  </property>
  <property fmtid="{D5CDD505-2E9C-101B-9397-08002B2CF9AE}" pid="8" name="MSIP_Label_defa4170-0d19-0005-0004-bc88714345d2_ContentBits">
    <vt:lpwstr>0</vt:lpwstr>
  </property>
</Properties>
</file>